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8"/>
  <workbookPr/>
  <mc:AlternateContent xmlns:mc="http://schemas.openxmlformats.org/markup-compatibility/2006">
    <mc:Choice Requires="x15">
      <x15ac:absPath xmlns:x15ac="http://schemas.microsoft.com/office/spreadsheetml/2010/11/ac" url="C:\Users\lpittington\OneDrive - University of North Alabama\Documents\CAEP\8OnlineMeasures\"/>
    </mc:Choice>
  </mc:AlternateContent>
  <xr:revisionPtr revIDLastSave="1" documentId="8_{178FEDD1-B111-A844-BD47-E7E147905D8E}" xr6:coauthVersionLast="36" xr6:coauthVersionMax="45" xr10:uidLastSave="{11E6F526-537B-46D1-B79E-8C366B02D658}"/>
  <bookViews>
    <workbookView xWindow="0" yWindow="463" windowWidth="28800" windowHeight="12300" activeTab="2" xr2:uid="{00000000-000D-0000-FFFF-FFFF00000000}"/>
  </bookViews>
  <sheets>
    <sheet name="Raw Data" sheetId="1" r:id="rId1"/>
    <sheet name="Summary Data" sheetId="2" r:id="rId2"/>
    <sheet name="Graphs- Count" sheetId="3" r:id="rId3"/>
    <sheet name="Graphs- Percent"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1" i="2" l="1"/>
  <c r="B4" i="2" l="1"/>
  <c r="C4" i="2"/>
  <c r="D4" i="2"/>
  <c r="E4" i="2"/>
  <c r="F4" i="2"/>
  <c r="B5" i="2"/>
  <c r="C5" i="2"/>
  <c r="D5" i="2"/>
  <c r="E5" i="2"/>
  <c r="F5" i="2"/>
  <c r="B6" i="2"/>
  <c r="C6" i="2"/>
  <c r="D6" i="2"/>
  <c r="E6" i="2"/>
  <c r="F6" i="2"/>
  <c r="B7" i="2"/>
  <c r="C7" i="2"/>
  <c r="D7" i="2"/>
  <c r="E7" i="2"/>
  <c r="F7" i="2"/>
  <c r="C11" i="2"/>
  <c r="D11" i="2"/>
  <c r="E11" i="2"/>
  <c r="F11" i="2"/>
  <c r="B12" i="2"/>
  <c r="C12" i="2"/>
  <c r="D12" i="2"/>
  <c r="E12" i="2"/>
  <c r="F12" i="2"/>
  <c r="B13" i="2"/>
  <c r="C13" i="2"/>
  <c r="D13" i="2"/>
  <c r="E13" i="2"/>
  <c r="F13" i="2"/>
  <c r="B14" i="2"/>
  <c r="C14" i="2"/>
  <c r="D14" i="2"/>
  <c r="E14" i="2"/>
  <c r="F14" i="2"/>
  <c r="B15" i="2"/>
  <c r="C15" i="2"/>
  <c r="D15" i="2"/>
  <c r="E15" i="2"/>
  <c r="F15" i="2"/>
  <c r="B16" i="2"/>
  <c r="C16" i="2"/>
  <c r="D16" i="2"/>
  <c r="E16" i="2"/>
  <c r="F16" i="2"/>
  <c r="B17" i="2"/>
  <c r="C17" i="2"/>
  <c r="D17" i="2"/>
  <c r="E17" i="2"/>
  <c r="F17" i="2"/>
  <c r="B18" i="2"/>
  <c r="C18" i="2"/>
  <c r="D18" i="2"/>
  <c r="E18" i="2"/>
  <c r="F18" i="2"/>
  <c r="B19" i="2"/>
  <c r="C19" i="2"/>
  <c r="D19" i="2"/>
  <c r="E19" i="2"/>
  <c r="F19" i="2"/>
  <c r="B20" i="2"/>
  <c r="C20" i="2"/>
  <c r="D20" i="2"/>
  <c r="E20" i="2"/>
  <c r="F20" i="2"/>
  <c r="B21" i="2"/>
  <c r="C21" i="2"/>
  <c r="D21" i="2"/>
  <c r="E21" i="2"/>
  <c r="F21" i="2"/>
  <c r="B25" i="2"/>
  <c r="C25" i="2"/>
  <c r="D25" i="2"/>
  <c r="E25" i="2"/>
  <c r="F25" i="2"/>
  <c r="B26" i="2"/>
  <c r="C26" i="2"/>
  <c r="D26" i="2"/>
  <c r="E26" i="2"/>
  <c r="F26" i="2"/>
  <c r="B27" i="2"/>
  <c r="C27" i="2"/>
  <c r="D27" i="2"/>
  <c r="E27" i="2"/>
  <c r="F27" i="2"/>
  <c r="B28" i="2"/>
  <c r="C28" i="2"/>
  <c r="D28" i="2"/>
  <c r="E28" i="2"/>
  <c r="F28" i="2"/>
  <c r="B29" i="2"/>
  <c r="C29" i="2"/>
  <c r="D29" i="2"/>
  <c r="E29" i="2"/>
  <c r="F29" i="2"/>
  <c r="B30" i="2"/>
  <c r="C30" i="2"/>
  <c r="D30" i="2"/>
  <c r="E30" i="2"/>
  <c r="F30" i="2"/>
  <c r="B31" i="2"/>
  <c r="C31" i="2"/>
  <c r="D31" i="2"/>
  <c r="E31" i="2"/>
  <c r="F31" i="2"/>
  <c r="B32" i="2"/>
  <c r="C32" i="2"/>
  <c r="D32" i="2"/>
  <c r="E32" i="2"/>
  <c r="F32" i="2"/>
  <c r="B36" i="2"/>
  <c r="C36" i="2"/>
  <c r="D36" i="2"/>
  <c r="E36" i="2"/>
  <c r="F36" i="2"/>
  <c r="B37" i="2"/>
  <c r="C37" i="2"/>
  <c r="D37" i="2"/>
  <c r="E37" i="2"/>
  <c r="F37" i="2"/>
  <c r="B38" i="2"/>
  <c r="C38" i="2"/>
  <c r="D38" i="2"/>
  <c r="E38" i="2"/>
  <c r="F38" i="2"/>
  <c r="B39" i="2"/>
  <c r="C39" i="2"/>
  <c r="D39" i="2"/>
  <c r="E39" i="2"/>
  <c r="F39" i="2"/>
  <c r="B40" i="2"/>
  <c r="C40" i="2"/>
  <c r="D40" i="2"/>
  <c r="E40" i="2"/>
  <c r="F40" i="2"/>
  <c r="B41" i="2"/>
  <c r="C41" i="2"/>
  <c r="D41" i="2"/>
  <c r="E41" i="2"/>
  <c r="F41" i="2"/>
  <c r="B42" i="2"/>
  <c r="C42" i="2"/>
  <c r="D42" i="2"/>
  <c r="E42" i="2"/>
  <c r="F42" i="2"/>
  <c r="B43" i="2"/>
  <c r="C43" i="2"/>
  <c r="D43" i="2"/>
  <c r="E43" i="2"/>
  <c r="F43" i="2"/>
  <c r="B44" i="2"/>
  <c r="C44" i="2"/>
  <c r="D44" i="2"/>
  <c r="E44" i="2"/>
  <c r="F44" i="2"/>
  <c r="B45" i="2"/>
  <c r="C45" i="2"/>
  <c r="D45" i="2"/>
  <c r="E45" i="2"/>
  <c r="F45" i="2"/>
  <c r="B49" i="2"/>
  <c r="C49" i="2"/>
  <c r="D49" i="2"/>
  <c r="E49" i="2"/>
  <c r="F49" i="2"/>
  <c r="B50" i="2"/>
  <c r="C50" i="2"/>
  <c r="D50" i="2"/>
  <c r="E50" i="2"/>
  <c r="F50" i="2"/>
  <c r="B51" i="2"/>
  <c r="C51" i="2"/>
  <c r="D51" i="2"/>
  <c r="E51" i="2"/>
  <c r="F51" i="2"/>
  <c r="B52" i="2"/>
  <c r="C52" i="2"/>
  <c r="D52" i="2"/>
  <c r="E52" i="2"/>
  <c r="F52" i="2"/>
  <c r="B53" i="2"/>
  <c r="C53" i="2"/>
  <c r="D53" i="2"/>
  <c r="E53" i="2"/>
  <c r="F53" i="2"/>
  <c r="F3" i="2"/>
  <c r="E3" i="2"/>
  <c r="D3" i="2"/>
  <c r="C3" i="2"/>
  <c r="B3" i="2"/>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3" i="1"/>
  <c r="B22" i="2" l="1"/>
  <c r="B23" i="2" s="1"/>
  <c r="D54" i="2"/>
  <c r="D55" i="2" s="1"/>
  <c r="F46" i="2"/>
  <c r="F47" i="2" s="1"/>
  <c r="B33" i="2"/>
  <c r="B34" i="2" s="1"/>
  <c r="C54" i="2"/>
  <c r="C55" i="2" s="1"/>
  <c r="E46" i="2"/>
  <c r="E47" i="2" s="1"/>
  <c r="E33" i="2"/>
  <c r="E34" i="2" s="1"/>
  <c r="D22" i="2"/>
  <c r="D23" i="2" s="1"/>
  <c r="F54" i="2"/>
  <c r="F55" i="2" s="1"/>
  <c r="B54" i="2"/>
  <c r="B55" i="2" s="1"/>
  <c r="D46" i="2"/>
  <c r="D47" i="2" s="1"/>
  <c r="D33" i="2"/>
  <c r="D34" i="2" s="1"/>
  <c r="C22" i="2"/>
  <c r="C23" i="2" s="1"/>
  <c r="B46" i="2"/>
  <c r="B47" i="2" s="1"/>
  <c r="F33" i="2"/>
  <c r="F34" i="2" s="1"/>
  <c r="E22" i="2"/>
  <c r="E23" i="2" s="1"/>
  <c r="E54" i="2"/>
  <c r="E55" i="2" s="1"/>
  <c r="C46" i="2"/>
  <c r="C47" i="2" s="1"/>
  <c r="C33" i="2"/>
  <c r="C34" i="2" s="1"/>
  <c r="F22" i="2"/>
  <c r="F23" i="2" s="1"/>
  <c r="E8" i="2"/>
  <c r="E9" i="2" s="1"/>
  <c r="D8" i="2"/>
  <c r="D9" i="2" s="1"/>
  <c r="B8" i="2"/>
  <c r="B9" i="2" s="1"/>
  <c r="F8" i="2"/>
  <c r="F9" i="2" s="1"/>
  <c r="G53" i="2"/>
  <c r="J53" i="2" s="1"/>
  <c r="G49" i="2"/>
  <c r="J49" i="2" s="1"/>
  <c r="G42" i="2"/>
  <c r="L42" i="2" s="1"/>
  <c r="G39" i="2"/>
  <c r="I39" i="2" s="1"/>
  <c r="G38" i="2"/>
  <c r="I38" i="2" s="1"/>
  <c r="G31" i="2"/>
  <c r="J31" i="2" s="1"/>
  <c r="G27" i="2"/>
  <c r="J27" i="2" s="1"/>
  <c r="G20" i="2"/>
  <c r="J20" i="2" s="1"/>
  <c r="G16" i="2"/>
  <c r="L16" i="2" s="1"/>
  <c r="G12" i="2"/>
  <c r="L12" i="2" s="1"/>
  <c r="G5" i="2"/>
  <c r="J5" i="2" s="1"/>
  <c r="C8" i="2"/>
  <c r="C9" i="2" s="1"/>
  <c r="L53" i="2"/>
  <c r="L31" i="2"/>
  <c r="G28" i="2"/>
  <c r="I28" i="2" s="1"/>
  <c r="G13" i="2"/>
  <c r="I13" i="2" s="1"/>
  <c r="G52" i="2"/>
  <c r="L52" i="2" s="1"/>
  <c r="G45" i="2"/>
  <c r="J45" i="2" s="1"/>
  <c r="G40" i="2"/>
  <c r="H40" i="2" s="1"/>
  <c r="G37" i="2"/>
  <c r="K37" i="2" s="1"/>
  <c r="G36" i="2"/>
  <c r="I36" i="2" s="1"/>
  <c r="G30" i="2"/>
  <c r="I30" i="2" s="1"/>
  <c r="G29" i="2"/>
  <c r="H29" i="2" s="1"/>
  <c r="G26" i="2"/>
  <c r="J26" i="2" s="1"/>
  <c r="G25" i="2"/>
  <c r="K25" i="2" s="1"/>
  <c r="G19" i="2"/>
  <c r="K19" i="2" s="1"/>
  <c r="G18" i="2"/>
  <c r="I18" i="2" s="1"/>
  <c r="G15" i="2"/>
  <c r="I15" i="2" s="1"/>
  <c r="G14" i="2"/>
  <c r="L14" i="2" s="1"/>
  <c r="G11" i="2"/>
  <c r="J11" i="2" s="1"/>
  <c r="G7" i="2"/>
  <c r="L7" i="2" s="1"/>
  <c r="G6" i="2"/>
  <c r="I6" i="2" s="1"/>
  <c r="G3" i="2"/>
  <c r="K3" i="2" s="1"/>
  <c r="G50" i="2"/>
  <c r="L50" i="2" s="1"/>
  <c r="G43" i="2"/>
  <c r="K43" i="2" s="1"/>
  <c r="G32" i="2"/>
  <c r="L32" i="2" s="1"/>
  <c r="G21" i="2"/>
  <c r="H21" i="2" s="1"/>
  <c r="G17" i="2"/>
  <c r="H17" i="2" s="1"/>
  <c r="G51" i="2"/>
  <c r="L51" i="2" s="1"/>
  <c r="G44" i="2"/>
  <c r="K44" i="2" s="1"/>
  <c r="G41" i="2"/>
  <c r="L41" i="2" s="1"/>
  <c r="G4" i="2"/>
  <c r="K4" i="2" s="1"/>
  <c r="I42" i="2"/>
  <c r="B35" i="2" l="1"/>
  <c r="K12" i="2"/>
  <c r="B10" i="2"/>
  <c r="B48" i="2"/>
  <c r="G55" i="2"/>
  <c r="B56" i="2"/>
  <c r="B24" i="2"/>
  <c r="G23" i="2"/>
  <c r="G34" i="2"/>
  <c r="G47" i="2"/>
  <c r="I12" i="2"/>
  <c r="I49" i="2"/>
  <c r="L36" i="2"/>
  <c r="H31" i="2"/>
  <c r="K31" i="2"/>
  <c r="I31" i="2"/>
  <c r="H16" i="2"/>
  <c r="K20" i="2"/>
  <c r="I20" i="2"/>
  <c r="J39" i="2"/>
  <c r="H5" i="2"/>
  <c r="H15" i="2"/>
  <c r="K27" i="2"/>
  <c r="H12" i="2"/>
  <c r="H11" i="2"/>
  <c r="J15" i="2"/>
  <c r="J6" i="2"/>
  <c r="L37" i="2"/>
  <c r="H25" i="2"/>
  <c r="I26" i="2"/>
  <c r="K5" i="2"/>
  <c r="L5" i="2"/>
  <c r="H27" i="2"/>
  <c r="H42" i="2"/>
  <c r="J12" i="2"/>
  <c r="L26" i="2"/>
  <c r="H13" i="2"/>
  <c r="H4" i="2"/>
  <c r="L6" i="2"/>
  <c r="K26" i="2"/>
  <c r="I37" i="2"/>
  <c r="L27" i="2"/>
  <c r="K13" i="2"/>
  <c r="H37" i="2"/>
  <c r="H26" i="2"/>
  <c r="L15" i="2"/>
  <c r="K14" i="2"/>
  <c r="K6" i="2"/>
  <c r="J37" i="2"/>
  <c r="K42" i="2"/>
  <c r="H19" i="2"/>
  <c r="I21" i="2"/>
  <c r="H38" i="2"/>
  <c r="H39" i="2"/>
  <c r="J44" i="2"/>
  <c r="K21" i="2"/>
  <c r="K53" i="2"/>
  <c r="G9" i="2"/>
  <c r="J42" i="2"/>
  <c r="I44" i="2"/>
  <c r="I27" i="2"/>
  <c r="I5" i="2"/>
  <c r="H52" i="2"/>
  <c r="J21" i="2"/>
  <c r="H6" i="2"/>
  <c r="I32" i="2"/>
  <c r="J25" i="2"/>
  <c r="K16" i="2"/>
  <c r="K38" i="2"/>
  <c r="J43" i="2"/>
  <c r="K51" i="2"/>
  <c r="I43" i="2"/>
  <c r="L4" i="2"/>
  <c r="J3" i="2"/>
  <c r="H14" i="2"/>
  <c r="L44" i="2"/>
  <c r="J14" i="2"/>
  <c r="J38" i="2"/>
  <c r="H20" i="2"/>
  <c r="K39" i="2"/>
  <c r="L49" i="2"/>
  <c r="L39" i="2"/>
  <c r="J16" i="2"/>
  <c r="L43" i="2"/>
  <c r="I51" i="2"/>
  <c r="I16" i="2"/>
  <c r="I45" i="2"/>
  <c r="L38" i="2"/>
  <c r="H49" i="2"/>
  <c r="I53" i="2"/>
  <c r="H43" i="2"/>
  <c r="I14" i="2"/>
  <c r="J13" i="2"/>
  <c r="J32" i="2"/>
  <c r="J36" i="2"/>
  <c r="I52" i="2"/>
  <c r="L13" i="2"/>
  <c r="K36" i="2"/>
  <c r="K15" i="2"/>
  <c r="K30" i="2"/>
  <c r="K52" i="2"/>
  <c r="K32" i="2"/>
  <c r="J52" i="2"/>
  <c r="K49" i="2"/>
  <c r="L20" i="2"/>
  <c r="H53" i="2"/>
  <c r="L17" i="2"/>
  <c r="H50" i="2"/>
  <c r="L29" i="2"/>
  <c r="I7" i="2"/>
  <c r="I40" i="2"/>
  <c r="K29" i="2"/>
  <c r="H3" i="2"/>
  <c r="K45" i="2"/>
  <c r="K40" i="2"/>
  <c r="L18" i="2"/>
  <c r="J17" i="2"/>
  <c r="H41" i="2"/>
  <c r="I41" i="2"/>
  <c r="I3" i="2"/>
  <c r="J19" i="2"/>
  <c r="J30" i="2"/>
  <c r="H7" i="2"/>
  <c r="H18" i="2"/>
  <c r="H36" i="2"/>
  <c r="I50" i="2"/>
  <c r="I4" i="2"/>
  <c r="I11" i="2"/>
  <c r="I19" i="2"/>
  <c r="J40" i="2"/>
  <c r="L28" i="2"/>
  <c r="J41" i="2"/>
  <c r="L3" i="2"/>
  <c r="L25" i="2"/>
  <c r="L40" i="2"/>
  <c r="K17" i="2"/>
  <c r="I17" i="2"/>
  <c r="I29" i="2"/>
  <c r="L45" i="2"/>
  <c r="K28" i="2"/>
  <c r="K18" i="2"/>
  <c r="K41" i="2"/>
  <c r="J7" i="2"/>
  <c r="J18" i="2"/>
  <c r="L21" i="2"/>
  <c r="K11" i="2"/>
  <c r="H45" i="2"/>
  <c r="H28" i="2"/>
  <c r="J28" i="2"/>
  <c r="J50" i="2"/>
  <c r="J29" i="2"/>
  <c r="K50" i="2"/>
  <c r="K7" i="2"/>
  <c r="H30" i="2"/>
  <c r="I25" i="2"/>
  <c r="L11" i="2"/>
  <c r="L19" i="2"/>
  <c r="L30" i="2"/>
  <c r="J51" i="2"/>
  <c r="J4" i="2"/>
  <c r="H32" i="2"/>
  <c r="H44" i="2"/>
  <c r="H51" i="2"/>
  <c r="M12" i="2" l="1"/>
  <c r="M5" i="2"/>
  <c r="M31" i="2"/>
  <c r="M6" i="2"/>
  <c r="M15" i="2"/>
  <c r="M26" i="2"/>
  <c r="M20" i="2"/>
  <c r="M42" i="2"/>
  <c r="M37" i="2"/>
  <c r="M39" i="2"/>
  <c r="M38" i="2"/>
  <c r="M27" i="2"/>
  <c r="M16" i="2"/>
  <c r="M43" i="2"/>
  <c r="M25" i="2"/>
  <c r="M18" i="2"/>
  <c r="M32" i="2"/>
  <c r="M29" i="2"/>
  <c r="M13" i="2"/>
  <c r="M44" i="2"/>
  <c r="M21" i="2"/>
  <c r="M4" i="2"/>
  <c r="M52" i="2"/>
  <c r="M14" i="2"/>
  <c r="M11" i="2"/>
  <c r="M17" i="2"/>
  <c r="M51" i="2"/>
  <c r="M19" i="2"/>
  <c r="M36" i="2"/>
  <c r="M40" i="2"/>
  <c r="M53" i="2"/>
  <c r="M49" i="2"/>
  <c r="M50" i="2"/>
  <c r="M45" i="2"/>
  <c r="M7" i="2"/>
  <c r="M3" i="2"/>
  <c r="M28" i="2"/>
  <c r="M30" i="2"/>
  <c r="M41" i="2"/>
</calcChain>
</file>

<file path=xl/sharedStrings.xml><?xml version="1.0" encoding="utf-8"?>
<sst xmlns="http://schemas.openxmlformats.org/spreadsheetml/2006/main" count="1378" uniqueCount="130">
  <si>
    <t xml:space="preserve">Indicator </t>
  </si>
  <si>
    <t>Description</t>
  </si>
  <si>
    <t>Demonstrates deep knowledge of subject-matter content and an ability to organize related facts, concepts, and skills</t>
  </si>
  <si>
    <t>C1</t>
  </si>
  <si>
    <t>C2</t>
  </si>
  <si>
    <t>C3</t>
  </si>
  <si>
    <t>C4</t>
  </si>
  <si>
    <t>C5</t>
  </si>
  <si>
    <t>Activates learners’ prior knowledge, experience, and interests and uses this information to plan content and to help individual students attain learning goals</t>
  </si>
  <si>
    <t>Connects the curriculum to other content areas and real-life settings to promote retention and relevance</t>
  </si>
  <si>
    <t>Designs instructional activities based on state content standards</t>
  </si>
  <si>
    <t>Provides instructional accommodations, modifications, and adaptations to meet the needs of each individual learner</t>
  </si>
  <si>
    <t>Designs a classroom organization and management system built upon sound, age appropriate expectations and research-based strategies for promoting positive behaviors.</t>
  </si>
  <si>
    <t>C6</t>
  </si>
  <si>
    <t>C7</t>
  </si>
  <si>
    <t>C8</t>
  </si>
  <si>
    <t>C9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</si>
  <si>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</si>
  <si>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</si>
  <si>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</si>
  <si>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</si>
  <si>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</si>
  <si>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</si>
  <si>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</si>
  <si>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</si>
  <si>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</si>
  <si>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</si>
  <si>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</si>
  <si>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</si>
  <si>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</si>
  <si>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</si>
  <si>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</si>
  <si>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</si>
  <si>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</si>
  <si>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</si>
  <si>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</si>
  <si>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</si>
  <si>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</si>
  <si>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</si>
  <si>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</si>
  <si>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Creates a positive climate that promotes respect and responsibility</t>
  </si>
  <si>
    <t>Creates a safe, orderly, and stimulating learning environment that nurtures responsibility, motivation, and engagement of learners</t>
  </si>
  <si>
    <t>Develops challenging, standards-based academic goals for each learner, using knowledge of cognitive, social, and emotional development</t>
  </si>
  <si>
    <t>Engages learners in developing and monitoring goals for their own learning and behavior</t>
  </si>
  <si>
    <t>Designs coherent lessons that integrate a variety of appropriate and effective instructional strategies</t>
  </si>
  <si>
    <t>Creates learning activities that optimize each individual’s growth and achievement within a supportive environment</t>
  </si>
  <si>
    <t>Uses formative assessments to provide specific and timely feedback to assist learners in meeting learning targets and to adjust instruction</t>
  </si>
  <si>
    <t>Uses summative assessments to measure learner attainment of specified learning targets</t>
  </si>
  <si>
    <t>Maintains evidence and records of learning performance to communicate progress</t>
  </si>
  <si>
    <t>Analyzes and uses disaggregated standardized assessment results to inform planning for individual learners and classes</t>
  </si>
  <si>
    <t>Demonstrates standard oral and written communications and integrates appropriate communication strategies</t>
  </si>
  <si>
    <t>Fosters and responds to effective verbal and nonverbal communications during instruction</t>
  </si>
  <si>
    <t>Uses age-appropriate instructional strategies to improve learners’ skills in critical literacy components</t>
  </si>
  <si>
    <t>Integrates narrative and expository reading strategies across the curriculum</t>
  </si>
  <si>
    <t>Solves mathematical problems across subject areas using a variety of strategies to verify and interpret results and to draw conclusions</t>
  </si>
  <si>
    <t>Communicates mathematical concepts, processes, and symbols within the content taught</t>
  </si>
  <si>
    <t>Identifies and integrates available emerging technologies into the teaching of all content areas</t>
  </si>
  <si>
    <t>Facilitates learners’ individual and collaborative use of technology and evaluates their technological proficiency</t>
  </si>
  <si>
    <t>Develops culturally responsive curriculum and instruction in response to differences in individual experiences; cultural, ethnic, gender, and linguistic diversity; and socioeconomic status</t>
  </si>
  <si>
    <t>Communicates in ways that demonstrate sensitivity to diversity and that acknowledge and respond to various cultural, ethnic, and social modes of communication and participation</t>
  </si>
  <si>
    <t>Demonstrates and applies to own practice an understanding of how personal and cultural biases can affect teaching and learning</t>
  </si>
  <si>
    <t>Supports learners to accelerate language acquisition by utilizing their native language and linguistic background</t>
  </si>
  <si>
    <t>Guides second-language acquisition and utilizes English Language Proficiency strategies to support learning</t>
  </si>
  <si>
    <t>Differentiates between learner difficulties related to cognitive or skill development and difficulties related to language learning</t>
  </si>
  <si>
    <t>Understands and recognizes the characteristics of exceptionality in learning, including the range of physical and mental disabilities, social and emotional disorders, giftedness, dyslexia, and attention deficit disorder, in order to assist in appropriate identification and intervention</t>
  </si>
  <si>
    <t>Facilitates inclusive learning environments that support and address the needs of learners with learning differences and disabilities</t>
  </si>
  <si>
    <t>Helps students assess their own learning styles and build upon identified strengths</t>
  </si>
  <si>
    <t>Designs learning experiences that engage all learning styles and multiple intelligences</t>
  </si>
  <si>
    <t>Collaborates with stakeholders to facilitate student learning and well-being</t>
  </si>
  <si>
    <t>Engages in ongoing professional learning to move practice forward</t>
  </si>
  <si>
    <t>Participates as a teacher leader and professional learning community member to advance school improvement initiatives</t>
  </si>
  <si>
    <t>Promotes professional ethics and integrity</t>
  </si>
  <si>
    <t>Complies with local, state, and federal regulations and policies</t>
  </si>
  <si>
    <t>Pre-Service</t>
  </si>
  <si>
    <t>Emerging</t>
  </si>
  <si>
    <t>Applying</t>
  </si>
  <si>
    <t>Integrating</t>
  </si>
  <si>
    <t>Innovating</t>
  </si>
  <si>
    <t>2.10</t>
  </si>
  <si>
    <t>4.10</t>
  </si>
  <si>
    <t>Indicator and description</t>
  </si>
  <si>
    <t>Indicator</t>
  </si>
  <si>
    <t>1-Preservice and Beginning</t>
  </si>
  <si>
    <t>2-Emerging</t>
  </si>
  <si>
    <t>3-Applying</t>
  </si>
  <si>
    <t>4-Integrating</t>
  </si>
  <si>
    <t>5-Innovating</t>
  </si>
  <si>
    <t>Count</t>
  </si>
  <si>
    <t>Percent</t>
  </si>
  <si>
    <t>Total Count</t>
  </si>
  <si>
    <t>Total Percent</t>
  </si>
  <si>
    <t>1.1 Demonstrates deep knowledge of subject-matter content and an ability to organize related facts, concepts, and skills</t>
  </si>
  <si>
    <t>1.2 Activates learners’ prior knowledge, experience, and interests and uses this information to plan content and to help individual students attain learning goals</t>
  </si>
  <si>
    <t>1.3 Connects the curriculum to other content areas and real-life settings to promote retention and relevance</t>
  </si>
  <si>
    <t>1.4 Designs instructional activities based on state content standards</t>
  </si>
  <si>
    <t>1.5 Provides instructional accommodations, modifications, and adaptations to meet the needs of each individual learner</t>
  </si>
  <si>
    <t>2.1 Designs a classroom organization and management system built upon sound, age appropriate expectations and research-based strategies for promoting positive behaviors.</t>
  </si>
  <si>
    <t>2.2 Creates a positive climate that promotes respect and responsibility</t>
  </si>
  <si>
    <t>2.3 Creates a safe, orderly, and stimulating learning environment that nurtures responsibility, motivation, and engagement of learners</t>
  </si>
  <si>
    <t>2.4 Develops challenging, standards-based academic goals for each learner, using knowledge of cognitive, social, and emotional development</t>
  </si>
  <si>
    <t>2.5 Engages learners in developing and monitoring goals for their own learning and behavior</t>
  </si>
  <si>
    <t>2.6 Designs coherent lessons that integrate a variety of appropriate and effective instructional strategies</t>
  </si>
  <si>
    <t>2.7 Creates learning activities that optimize each individual’s growth and achievement within a supportive environment</t>
  </si>
  <si>
    <t>2.8 Uses formative assessments to provide specific and timely feedback to assist learners in meeting learning targets and to adjust instruction</t>
  </si>
  <si>
    <t>2.9 Uses summative assessments to measure learner attainment of specified learning targets</t>
  </si>
  <si>
    <t>2.10 Maintains evidence and records of learning performance to communicate progress</t>
  </si>
  <si>
    <t>2.11 Analyzes and uses disaggregated standardized assessment results to inform planning for individual learners and classes</t>
  </si>
  <si>
    <t>3.1 Demonstrates standard oral and written communications and integrates appropriate communication strategies</t>
  </si>
  <si>
    <t>3.2 Fosters and responds to effective verbal and nonverbal communications during instruction</t>
  </si>
  <si>
    <t>3.3 Uses age-appropriate instructional strategies to improve learners’ skills in critical literacy components</t>
  </si>
  <si>
    <t>3.4 Integrates narrative and expository reading strategies across the curriculum</t>
  </si>
  <si>
    <t>3.5 Solves mathematical problems across subject areas using a variety of strategies to verify and interpret results and to draw conclusions</t>
  </si>
  <si>
    <t>3.6 Communicates mathematical concepts, processes, and symbols within the content taught</t>
  </si>
  <si>
    <t>3.7 Identifies and integrates available emerging technologies into the teaching of all content areas</t>
  </si>
  <si>
    <t>3.8 Facilitates learners’ individual and collaborative use of technology and evaluates their technological proficiency</t>
  </si>
  <si>
    <t>4.1 Develops culturally responsive curriculum and instruction in response to differences in individual experiences; cultural, ethnic, gender, and linguistic diversity; and socioeconomic status</t>
  </si>
  <si>
    <t>4.2 Communicates in ways that demonstrate sensitivity to diversity and that acknowledge and respond to various cultural, ethnic, and social modes of communication and participation</t>
  </si>
  <si>
    <t>4.3 Demonstrates and applies to own practice an understanding of how personal and cultural biases can affect teaching and learning</t>
  </si>
  <si>
    <t>4.4 Supports learners to accelerate language acquisition by utilizing their native language and linguistic background</t>
  </si>
  <si>
    <t>4.5 Guides second-language acquisition and utilizes English Language Proficiency strategies to support learning</t>
  </si>
  <si>
    <t>4.6 Differentiates between learner difficulties related to cognitive or skill development and difficulties related to language learning</t>
  </si>
  <si>
    <t>4.7 Understands and recognizes the characteristics of exceptionality in learning, including the range of physical and mental disabilities, social and emotional disorders, giftedness, dyslexia, and attention deficit disorder, in order to assist in appropriate identification and intervention</t>
  </si>
  <si>
    <t>4.8 Facilitates inclusive learning environments that support and address the needs of learners with learning differences and disabilities</t>
  </si>
  <si>
    <t>4.9 Helps students assess their own learning styles and build upon identified strengths</t>
  </si>
  <si>
    <t>4.10 Designs learning experiences that engage all learning styles and multiple intelligences</t>
  </si>
  <si>
    <t>5.1 Collaborates with stakeholders to facilitate student learning and well-being</t>
  </si>
  <si>
    <t>5.2 Engages in ongoing professional learning to move practice forward</t>
  </si>
  <si>
    <t>5.3 Participates as a teacher leader and professional learning community member to advance school improvement initiatives</t>
  </si>
  <si>
    <t>5.4 Promotes professional ethics and integrity</t>
  </si>
  <si>
    <t>5.5 Complies with local, state, and federal regulations and policies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</si>
</sst>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applyAlignment="1">
      <alignment horizontal="center"/>
    </xf>
    <xf numFmtId="49" fontId="0" fillId="0" borderId="0" xfId="0" applyNumberFormat="1"/>
    <xf numFmtId="0" fontId="0" fillId="0" borderId="0" xfId="0" applyAlignment="1">
      <alignment vertical="center"/>
    </xf>
    <xf numFmtId="164" fontId="0" fillId="0" borderId="0" xfId="0" applyNumberFormat="1"/>
    <xf numFmtId="2" fontId="0" fillId="0" borderId="0" xfId="0" applyNumberFormat="1"/>
    <xf numFmtId="2" fontId="1" fillId="2" borderId="0" xfId="0" applyNumberFormat="1" applyFont="1" applyFill="1"/>
    <xf numFmtId="0" fontId="1" fillId="2" borderId="0" xfId="0" applyFont="1" applyFill="1"/>
    <xf numFmtId="1" fontId="1" fillId="2" borderId="0" xfId="0" applyNumberFormat="1" applyFont="1" applyFill="1"/>
    <xf numFmtId="164" fontId="0" fillId="3" borderId="0" xfId="0" applyNumberFormat="1" applyFill="1"/>
    <xf numFmtId="164" fontId="0" fillId="0" borderId="0" xfId="0" applyNumberFormat="1" applyFill="1"/>
    <xf numFmtId="2" fontId="1" fillId="0" borderId="0" xfId="0" applyNumberFormat="1" applyFont="1" applyFill="1"/>
    <xf numFmtId="0" fontId="1" fillId="0" borderId="0" xfId="0" applyFont="1" applyFill="1"/>
    <xf numFmtId="1" fontId="1" fillId="0" borderId="0" xfId="0" applyNumberFormat="1" applyFont="1" applyFill="1"/>
    <xf numFmtId="2" fontId="0" fillId="0" borderId="0" xfId="0" applyNumberFormat="1"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Standard 1 Indicator Rating</a:t>
            </a:r>
            <a:r>
              <a:rPr lang="en-US" baseline="0"/>
              <a:t> Breakdown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'Summary Data'!$B$2</c:f>
              <c:strCache>
                <c:ptCount val="1"/>
                <c:pt idx="0">
                  <c:v>1-Preservice and Beginning</c:v>
                </c:pt>
              </c:strCache>
            </c:strRef>
          </c:tx>
          <c:spPr>
            <a:solidFill>
              <a:schemeClr val="accent3">
                <a:shade val="53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Data'!$A$3:$A$7</c:f>
              <c:strCache>
                <c:ptCount val="5"/>
                <c:pt idx="0">
                  <c:v>1.1 Demonstrates deep knowledge of subject-matter content and an ability to organize related facts, concepts, and skills</c:v>
                </c:pt>
                <c:pt idx="1">
                  <c:v>1.2 Activates learners’ prior knowledge, experience, and interests and uses this information to plan content and to help individual students attain learning goals</c:v>
                </c:pt>
                <c:pt idx="2">
                  <c:v>1.3 Connects the curriculum to other content areas and real-life settings to promote retention and relevance</c:v>
                </c:pt>
                <c:pt idx="3">
                  <c:v>1.4 Designs instructional activities based on state content standards</c:v>
                </c:pt>
                <c:pt idx="4">
                  <c:v>1.5 Provides instructional accommodations, modifications, and adaptations to meet the needs of each individual learner</c:v>
                </c:pt>
              </c:strCache>
            </c:strRef>
          </c:cat>
          <c:val>
            <c:numRef>
              <c:f>'Summary Data'!$B$3:$B$7</c:f>
              <c:numCache>
                <c:formatCode>General</c:formatCode>
                <c:ptCount val="5"/>
                <c:pt idx="0">
                  <c:v>3</c:v>
                </c:pt>
                <c:pt idx="1">
                  <c:v>7</c:v>
                </c:pt>
                <c:pt idx="2">
                  <c:v>5</c:v>
                </c:pt>
                <c:pt idx="3">
                  <c:v>5</c:v>
                </c:pt>
                <c:pt idx="4">
                  <c:v>7</c:v>
                </c:pt>
              </c:numCache>
            </c:numRef>
          </c:val>
          <c:extLst>
            <c:ext xmlns:c16="http://schemas.microsoft.com/office/drawing/2014/chart" uri="{C3380CC4-5D6E-409C-BE32-E72D297353CC}">
              <c16:uniqueId val="{00000000-4588-4D58-B6F5-EF1EAD9EC6FC}"/>
            </c:ext>
          </c:extLst>
        </c:ser>
        <c:ser>
          <c:idx val="1"/>
          <c:order val="1"/>
          <c:tx>
            <c:strRef>
              <c:f>'Summary Data'!$C$2</c:f>
              <c:strCache>
                <c:ptCount val="1"/>
                <c:pt idx="0">
                  <c:v>2-Emerging</c:v>
                </c:pt>
              </c:strCache>
            </c:strRef>
          </c:tx>
          <c:spPr>
            <a:solidFill>
              <a:schemeClr val="accent3">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Data'!$A$3:$A$7</c:f>
              <c:strCache>
                <c:ptCount val="5"/>
                <c:pt idx="0">
                  <c:v>1.1 Demonstrates deep knowledge of subject-matter content and an ability to organize related facts, concepts, and skills</c:v>
                </c:pt>
                <c:pt idx="1">
                  <c:v>1.2 Activates learners’ prior knowledge, experience, and interests and uses this information to plan content and to help individual students attain learning goals</c:v>
                </c:pt>
                <c:pt idx="2">
                  <c:v>1.3 Connects the curriculum to other content areas and real-life settings to promote retention and relevance</c:v>
                </c:pt>
                <c:pt idx="3">
                  <c:v>1.4 Designs instructional activities based on state content standards</c:v>
                </c:pt>
                <c:pt idx="4">
                  <c:v>1.5 Provides instructional accommodations, modifications, and adaptations to meet the needs of each individual learner</c:v>
                </c:pt>
              </c:strCache>
            </c:strRef>
          </c:cat>
          <c:val>
            <c:numRef>
              <c:f>'Summary Data'!$C$3:$C$7</c:f>
              <c:numCache>
                <c:formatCode>General</c:formatCode>
                <c:ptCount val="5"/>
                <c:pt idx="0">
                  <c:v>11</c:v>
                </c:pt>
                <c:pt idx="1">
                  <c:v>5</c:v>
                </c:pt>
                <c:pt idx="2">
                  <c:v>13</c:v>
                </c:pt>
                <c:pt idx="3">
                  <c:v>8</c:v>
                </c:pt>
                <c:pt idx="4">
                  <c:v>9</c:v>
                </c:pt>
              </c:numCache>
            </c:numRef>
          </c:val>
          <c:extLst>
            <c:ext xmlns:c16="http://schemas.microsoft.com/office/drawing/2014/chart" uri="{C3380CC4-5D6E-409C-BE32-E72D297353CC}">
              <c16:uniqueId val="{00000001-4588-4D58-B6F5-EF1EAD9EC6FC}"/>
            </c:ext>
          </c:extLst>
        </c:ser>
        <c:ser>
          <c:idx val="2"/>
          <c:order val="2"/>
          <c:tx>
            <c:strRef>
              <c:f>'Summary Data'!$D$2</c:f>
              <c:strCache>
                <c:ptCount val="1"/>
                <c:pt idx="0">
                  <c:v>3-Applying</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Data'!$A$3:$A$7</c:f>
              <c:strCache>
                <c:ptCount val="5"/>
                <c:pt idx="0">
                  <c:v>1.1 Demonstrates deep knowledge of subject-matter content and an ability to organize related facts, concepts, and skills</c:v>
                </c:pt>
                <c:pt idx="1">
                  <c:v>1.2 Activates learners’ prior knowledge, experience, and interests and uses this information to plan content and to help individual students attain learning goals</c:v>
                </c:pt>
                <c:pt idx="2">
                  <c:v>1.3 Connects the curriculum to other content areas and real-life settings to promote retention and relevance</c:v>
                </c:pt>
                <c:pt idx="3">
                  <c:v>1.4 Designs instructional activities based on state content standards</c:v>
                </c:pt>
                <c:pt idx="4">
                  <c:v>1.5 Provides instructional accommodations, modifications, and adaptations to meet the needs of each individual learner</c:v>
                </c:pt>
              </c:strCache>
            </c:strRef>
          </c:cat>
          <c:val>
            <c:numRef>
              <c:f>'Summary Data'!$D$3:$D$7</c:f>
              <c:numCache>
                <c:formatCode>General</c:formatCode>
                <c:ptCount val="5"/>
                <c:pt idx="0">
                  <c:v>10</c:v>
                </c:pt>
                <c:pt idx="1">
                  <c:v>12</c:v>
                </c:pt>
                <c:pt idx="2">
                  <c:v>8</c:v>
                </c:pt>
                <c:pt idx="3">
                  <c:v>11</c:v>
                </c:pt>
                <c:pt idx="4">
                  <c:v>11</c:v>
                </c:pt>
              </c:numCache>
            </c:numRef>
          </c:val>
          <c:extLst>
            <c:ext xmlns:c16="http://schemas.microsoft.com/office/drawing/2014/chart" uri="{C3380CC4-5D6E-409C-BE32-E72D297353CC}">
              <c16:uniqueId val="{00000002-4588-4D58-B6F5-EF1EAD9EC6FC}"/>
            </c:ext>
          </c:extLst>
        </c:ser>
        <c:ser>
          <c:idx val="3"/>
          <c:order val="3"/>
          <c:tx>
            <c:strRef>
              <c:f>'Summary Data'!$E$2</c:f>
              <c:strCache>
                <c:ptCount val="1"/>
                <c:pt idx="0">
                  <c:v>4-Integrating</c:v>
                </c:pt>
              </c:strCache>
            </c:strRef>
          </c:tx>
          <c:spPr>
            <a:solidFill>
              <a:schemeClr val="accent3">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Data'!$A$3:$A$7</c:f>
              <c:strCache>
                <c:ptCount val="5"/>
                <c:pt idx="0">
                  <c:v>1.1 Demonstrates deep knowledge of subject-matter content and an ability to organize related facts, concepts, and skills</c:v>
                </c:pt>
                <c:pt idx="1">
                  <c:v>1.2 Activates learners’ prior knowledge, experience, and interests and uses this information to plan content and to help individual students attain learning goals</c:v>
                </c:pt>
                <c:pt idx="2">
                  <c:v>1.3 Connects the curriculum to other content areas and real-life settings to promote retention and relevance</c:v>
                </c:pt>
                <c:pt idx="3">
                  <c:v>1.4 Designs instructional activities based on state content standards</c:v>
                </c:pt>
                <c:pt idx="4">
                  <c:v>1.5 Provides instructional accommodations, modifications, and adaptations to meet the needs of each individual learner</c:v>
                </c:pt>
              </c:strCache>
            </c:strRef>
          </c:cat>
          <c:val>
            <c:numRef>
              <c:f>'Summary Data'!$E$3:$E$7</c:f>
              <c:numCache>
                <c:formatCode>General</c:formatCode>
                <c:ptCount val="5"/>
                <c:pt idx="0">
                  <c:v>7</c:v>
                </c:pt>
                <c:pt idx="1">
                  <c:v>8</c:v>
                </c:pt>
                <c:pt idx="2">
                  <c:v>5</c:v>
                </c:pt>
                <c:pt idx="3">
                  <c:v>7</c:v>
                </c:pt>
                <c:pt idx="4">
                  <c:v>5</c:v>
                </c:pt>
              </c:numCache>
            </c:numRef>
          </c:val>
          <c:extLst>
            <c:ext xmlns:c16="http://schemas.microsoft.com/office/drawing/2014/chart" uri="{C3380CC4-5D6E-409C-BE32-E72D297353CC}">
              <c16:uniqueId val="{00000003-4588-4D58-B6F5-EF1EAD9EC6FC}"/>
            </c:ext>
          </c:extLst>
        </c:ser>
        <c:ser>
          <c:idx val="4"/>
          <c:order val="4"/>
          <c:tx>
            <c:strRef>
              <c:f>'Summary Data'!$F$2</c:f>
              <c:strCache>
                <c:ptCount val="1"/>
                <c:pt idx="0">
                  <c:v>5-Innovating</c:v>
                </c:pt>
              </c:strCache>
            </c:strRef>
          </c:tx>
          <c:spPr>
            <a:solidFill>
              <a:schemeClr val="accent3">
                <a:tint val="54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Data'!$A$3:$A$7</c:f>
              <c:strCache>
                <c:ptCount val="5"/>
                <c:pt idx="0">
                  <c:v>1.1 Demonstrates deep knowledge of subject-matter content and an ability to organize related facts, concepts, and skills</c:v>
                </c:pt>
                <c:pt idx="1">
                  <c:v>1.2 Activates learners’ prior knowledge, experience, and interests and uses this information to plan content and to help individual students attain learning goals</c:v>
                </c:pt>
                <c:pt idx="2">
                  <c:v>1.3 Connects the curriculum to other content areas and real-life settings to promote retention and relevance</c:v>
                </c:pt>
                <c:pt idx="3">
                  <c:v>1.4 Designs instructional activities based on state content standards</c:v>
                </c:pt>
                <c:pt idx="4">
                  <c:v>1.5 Provides instructional accommodations, modifications, and adaptations to meet the needs of each individual learner</c:v>
                </c:pt>
              </c:strCache>
            </c:strRef>
          </c:cat>
          <c:val>
            <c:numRef>
              <c:f>'Summary Data'!$F$3:$F$7</c:f>
              <c:numCache>
                <c:formatCode>General</c:formatCode>
                <c:ptCount val="5"/>
                <c:pt idx="0">
                  <c:v>1</c:v>
                </c:pt>
                <c:pt idx="1">
                  <c:v>0</c:v>
                </c:pt>
                <c:pt idx="2">
                  <c:v>1</c:v>
                </c:pt>
                <c:pt idx="3">
                  <c:v>1</c:v>
                </c:pt>
                <c:pt idx="4">
                  <c:v>0</c:v>
                </c:pt>
              </c:numCache>
            </c:numRef>
          </c:val>
          <c:extLst>
            <c:ext xmlns:c16="http://schemas.microsoft.com/office/drawing/2014/chart" uri="{C3380CC4-5D6E-409C-BE32-E72D297353CC}">
              <c16:uniqueId val="{00000004-4588-4D58-B6F5-EF1EAD9EC6FC}"/>
            </c:ext>
          </c:extLst>
        </c:ser>
        <c:dLbls>
          <c:dLblPos val="ctr"/>
          <c:showLegendKey val="0"/>
          <c:showVal val="1"/>
          <c:showCatName val="0"/>
          <c:showSerName val="0"/>
          <c:showPercent val="0"/>
          <c:showBubbleSize val="0"/>
        </c:dLbls>
        <c:gapWidth val="150"/>
        <c:overlap val="100"/>
        <c:axId val="353454432"/>
        <c:axId val="353454760"/>
      </c:barChart>
      <c:catAx>
        <c:axId val="35345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454760"/>
        <c:crosses val="autoZero"/>
        <c:auto val="1"/>
        <c:lblAlgn val="ctr"/>
        <c:lblOffset val="100"/>
        <c:noMultiLvlLbl val="0"/>
      </c:catAx>
      <c:valAx>
        <c:axId val="3534547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454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Standard 5 Indicator Rating</a:t>
            </a:r>
            <a:r>
              <a:rPr lang="en-US" baseline="0"/>
              <a:t> Breakdown- Percentage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'Summary Data'!$H$2</c:f>
              <c:strCache>
                <c:ptCount val="1"/>
                <c:pt idx="0">
                  <c:v>1-Preservice and Beginning</c:v>
                </c:pt>
              </c:strCache>
            </c:strRef>
          </c:tx>
          <c:spPr>
            <a:solidFill>
              <a:schemeClr val="accent3">
                <a:shade val="53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Data'!$A$49:$A$53</c:f>
              <c:strCache>
                <c:ptCount val="5"/>
                <c:pt idx="0">
                  <c:v>5.1 Collaborates with stakeholders to facilitate student learning and well-being</c:v>
                </c:pt>
                <c:pt idx="1">
                  <c:v>5.2 Engages in ongoing professional learning to move practice forward</c:v>
                </c:pt>
                <c:pt idx="2">
                  <c:v>5.3 Participates as a teacher leader and professional learning community member to advance school improvement initiatives</c:v>
                </c:pt>
                <c:pt idx="3">
                  <c:v>5.4 Promotes professional ethics and integrity</c:v>
                </c:pt>
                <c:pt idx="4">
                  <c:v>5.5 Complies with local, state, and federal regulations and policies</c:v>
                </c:pt>
              </c:strCache>
            </c:strRef>
          </c:cat>
          <c:val>
            <c:numRef>
              <c:f>'Summary Data'!$H$49:$H$53</c:f>
              <c:numCache>
                <c:formatCode>0.0%</c:formatCode>
                <c:ptCount val="5"/>
                <c:pt idx="0">
                  <c:v>0.40625</c:v>
                </c:pt>
                <c:pt idx="1">
                  <c:v>0.3125</c:v>
                </c:pt>
                <c:pt idx="2">
                  <c:v>0.375</c:v>
                </c:pt>
                <c:pt idx="3">
                  <c:v>0.15625</c:v>
                </c:pt>
                <c:pt idx="4">
                  <c:v>0.1875</c:v>
                </c:pt>
              </c:numCache>
            </c:numRef>
          </c:val>
          <c:extLst>
            <c:ext xmlns:c16="http://schemas.microsoft.com/office/drawing/2014/chart" uri="{C3380CC4-5D6E-409C-BE32-E72D297353CC}">
              <c16:uniqueId val="{00000000-04B1-495A-8868-C225F6F042D9}"/>
            </c:ext>
          </c:extLst>
        </c:ser>
        <c:ser>
          <c:idx val="1"/>
          <c:order val="1"/>
          <c:tx>
            <c:strRef>
              <c:f>'Summary Data'!$I$2</c:f>
              <c:strCache>
                <c:ptCount val="1"/>
                <c:pt idx="0">
                  <c:v>2-Emerging</c:v>
                </c:pt>
              </c:strCache>
            </c:strRef>
          </c:tx>
          <c:spPr>
            <a:solidFill>
              <a:schemeClr val="accent3">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Data'!$A$49:$A$53</c:f>
              <c:strCache>
                <c:ptCount val="5"/>
                <c:pt idx="0">
                  <c:v>5.1 Collaborates with stakeholders to facilitate student learning and well-being</c:v>
                </c:pt>
                <c:pt idx="1">
                  <c:v>5.2 Engages in ongoing professional learning to move practice forward</c:v>
                </c:pt>
                <c:pt idx="2">
                  <c:v>5.3 Participates as a teacher leader and professional learning community member to advance school improvement initiatives</c:v>
                </c:pt>
                <c:pt idx="3">
                  <c:v>5.4 Promotes professional ethics and integrity</c:v>
                </c:pt>
                <c:pt idx="4">
                  <c:v>5.5 Complies with local, state, and federal regulations and policies</c:v>
                </c:pt>
              </c:strCache>
            </c:strRef>
          </c:cat>
          <c:val>
            <c:numRef>
              <c:f>'Summary Data'!$I$49:$I$53</c:f>
              <c:numCache>
                <c:formatCode>0.0%</c:formatCode>
                <c:ptCount val="5"/>
                <c:pt idx="0">
                  <c:v>0.1875</c:v>
                </c:pt>
                <c:pt idx="1">
                  <c:v>0.3125</c:v>
                </c:pt>
                <c:pt idx="2">
                  <c:v>0.34375</c:v>
                </c:pt>
                <c:pt idx="3">
                  <c:v>0.15625</c:v>
                </c:pt>
                <c:pt idx="4">
                  <c:v>0.15625</c:v>
                </c:pt>
              </c:numCache>
            </c:numRef>
          </c:val>
          <c:extLst>
            <c:ext xmlns:c16="http://schemas.microsoft.com/office/drawing/2014/chart" uri="{C3380CC4-5D6E-409C-BE32-E72D297353CC}">
              <c16:uniqueId val="{00000005-04B1-495A-8868-C225F6F042D9}"/>
            </c:ext>
          </c:extLst>
        </c:ser>
        <c:ser>
          <c:idx val="2"/>
          <c:order val="2"/>
          <c:tx>
            <c:strRef>
              <c:f>'Summary Data'!$J$2</c:f>
              <c:strCache>
                <c:ptCount val="1"/>
                <c:pt idx="0">
                  <c:v>3-Applying</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Data'!$A$49:$A$53</c:f>
              <c:strCache>
                <c:ptCount val="5"/>
                <c:pt idx="0">
                  <c:v>5.1 Collaborates with stakeholders to facilitate student learning and well-being</c:v>
                </c:pt>
                <c:pt idx="1">
                  <c:v>5.2 Engages in ongoing professional learning to move practice forward</c:v>
                </c:pt>
                <c:pt idx="2">
                  <c:v>5.3 Participates as a teacher leader and professional learning community member to advance school improvement initiatives</c:v>
                </c:pt>
                <c:pt idx="3">
                  <c:v>5.4 Promotes professional ethics and integrity</c:v>
                </c:pt>
                <c:pt idx="4">
                  <c:v>5.5 Complies with local, state, and federal regulations and policies</c:v>
                </c:pt>
              </c:strCache>
            </c:strRef>
          </c:cat>
          <c:val>
            <c:numRef>
              <c:f>'Summary Data'!$J$49:$J$53</c:f>
              <c:numCache>
                <c:formatCode>0.0%</c:formatCode>
                <c:ptCount val="5"/>
                <c:pt idx="0">
                  <c:v>0.375</c:v>
                </c:pt>
                <c:pt idx="1">
                  <c:v>0.21875</c:v>
                </c:pt>
                <c:pt idx="2">
                  <c:v>0.28125</c:v>
                </c:pt>
                <c:pt idx="3">
                  <c:v>0.3125</c:v>
                </c:pt>
                <c:pt idx="4">
                  <c:v>0.40625</c:v>
                </c:pt>
              </c:numCache>
            </c:numRef>
          </c:val>
          <c:extLst>
            <c:ext xmlns:c16="http://schemas.microsoft.com/office/drawing/2014/chart" uri="{C3380CC4-5D6E-409C-BE32-E72D297353CC}">
              <c16:uniqueId val="{00000006-04B1-495A-8868-C225F6F042D9}"/>
            </c:ext>
          </c:extLst>
        </c:ser>
        <c:ser>
          <c:idx val="3"/>
          <c:order val="3"/>
          <c:tx>
            <c:strRef>
              <c:f>'Summary Data'!$K$2</c:f>
              <c:strCache>
                <c:ptCount val="1"/>
                <c:pt idx="0">
                  <c:v>4-Integrating</c:v>
                </c:pt>
              </c:strCache>
            </c:strRef>
          </c:tx>
          <c:spPr>
            <a:solidFill>
              <a:schemeClr val="accent3">
                <a:tint val="77000"/>
              </a:schemeClr>
            </a:solidFill>
            <a:ln>
              <a:noFill/>
            </a:ln>
            <a:effectLst/>
          </c:spPr>
          <c:invertIfNegative val="0"/>
          <c:dLbls>
            <c:dLbl>
              <c:idx val="2"/>
              <c:layout>
                <c:manualLayout>
                  <c:x val="0"/>
                  <c:y val="8.097165991902821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4B1-495A-8868-C225F6F042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Data'!$A$49:$A$53</c:f>
              <c:strCache>
                <c:ptCount val="5"/>
                <c:pt idx="0">
                  <c:v>5.1 Collaborates with stakeholders to facilitate student learning and well-being</c:v>
                </c:pt>
                <c:pt idx="1">
                  <c:v>5.2 Engages in ongoing professional learning to move practice forward</c:v>
                </c:pt>
                <c:pt idx="2">
                  <c:v>5.3 Participates as a teacher leader and professional learning community member to advance school improvement initiatives</c:v>
                </c:pt>
                <c:pt idx="3">
                  <c:v>5.4 Promotes professional ethics and integrity</c:v>
                </c:pt>
                <c:pt idx="4">
                  <c:v>5.5 Complies with local, state, and federal regulations and policies</c:v>
                </c:pt>
              </c:strCache>
            </c:strRef>
          </c:cat>
          <c:val>
            <c:numRef>
              <c:f>'Summary Data'!$K$49:$K$53</c:f>
              <c:numCache>
                <c:formatCode>0.0%</c:formatCode>
                <c:ptCount val="5"/>
                <c:pt idx="0">
                  <c:v>0</c:v>
                </c:pt>
                <c:pt idx="1">
                  <c:v>0.15625</c:v>
                </c:pt>
                <c:pt idx="2">
                  <c:v>0</c:v>
                </c:pt>
                <c:pt idx="3">
                  <c:v>0.34375</c:v>
                </c:pt>
                <c:pt idx="4">
                  <c:v>0.21875</c:v>
                </c:pt>
              </c:numCache>
            </c:numRef>
          </c:val>
          <c:extLst>
            <c:ext xmlns:c16="http://schemas.microsoft.com/office/drawing/2014/chart" uri="{C3380CC4-5D6E-409C-BE32-E72D297353CC}">
              <c16:uniqueId val="{00000007-04B1-495A-8868-C225F6F042D9}"/>
            </c:ext>
          </c:extLst>
        </c:ser>
        <c:ser>
          <c:idx val="4"/>
          <c:order val="4"/>
          <c:tx>
            <c:strRef>
              <c:f>'Summary Data'!$L$2</c:f>
              <c:strCache>
                <c:ptCount val="1"/>
                <c:pt idx="0">
                  <c:v>5-Innovating</c:v>
                </c:pt>
              </c:strCache>
            </c:strRef>
          </c:tx>
          <c:spPr>
            <a:solidFill>
              <a:schemeClr val="accent3">
                <a:tint val="54000"/>
              </a:schemeClr>
            </a:solidFill>
            <a:ln>
              <a:noFill/>
            </a:ln>
            <a:effectLst/>
          </c:spPr>
          <c:invertIfNegative val="0"/>
          <c:dLbls>
            <c:dLbl>
              <c:idx val="0"/>
              <c:layout>
                <c:manualLayout>
                  <c:x val="0"/>
                  <c:y val="-1.88933873144399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4B1-495A-8868-C225F6F042D9}"/>
                </c:ext>
              </c:extLst>
            </c:dLbl>
            <c:dLbl>
              <c:idx val="2"/>
              <c:layout>
                <c:manualLayout>
                  <c:x val="0"/>
                  <c:y val="-1.619433198380568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4B1-495A-8868-C225F6F042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Data'!$A$49:$A$53</c:f>
              <c:strCache>
                <c:ptCount val="5"/>
                <c:pt idx="0">
                  <c:v>5.1 Collaborates with stakeholders to facilitate student learning and well-being</c:v>
                </c:pt>
                <c:pt idx="1">
                  <c:v>5.2 Engages in ongoing professional learning to move practice forward</c:v>
                </c:pt>
                <c:pt idx="2">
                  <c:v>5.3 Participates as a teacher leader and professional learning community member to advance school improvement initiatives</c:v>
                </c:pt>
                <c:pt idx="3">
                  <c:v>5.4 Promotes professional ethics and integrity</c:v>
                </c:pt>
                <c:pt idx="4">
                  <c:v>5.5 Complies with local, state, and federal regulations and policies</c:v>
                </c:pt>
              </c:strCache>
            </c:strRef>
          </c:cat>
          <c:val>
            <c:numRef>
              <c:f>'Summary Data'!$L$49:$L$53</c:f>
              <c:numCache>
                <c:formatCode>0.0%</c:formatCode>
                <c:ptCount val="5"/>
                <c:pt idx="0">
                  <c:v>3.125E-2</c:v>
                </c:pt>
                <c:pt idx="1">
                  <c:v>0</c:v>
                </c:pt>
                <c:pt idx="2">
                  <c:v>0</c:v>
                </c:pt>
                <c:pt idx="3">
                  <c:v>3.125E-2</c:v>
                </c:pt>
                <c:pt idx="4">
                  <c:v>3.125E-2</c:v>
                </c:pt>
              </c:numCache>
            </c:numRef>
          </c:val>
          <c:extLst>
            <c:ext xmlns:c16="http://schemas.microsoft.com/office/drawing/2014/chart" uri="{C3380CC4-5D6E-409C-BE32-E72D297353CC}">
              <c16:uniqueId val="{00000008-04B1-495A-8868-C225F6F042D9}"/>
            </c:ext>
          </c:extLst>
        </c:ser>
        <c:dLbls>
          <c:dLblPos val="ctr"/>
          <c:showLegendKey val="0"/>
          <c:showVal val="1"/>
          <c:showCatName val="0"/>
          <c:showSerName val="0"/>
          <c:showPercent val="0"/>
          <c:showBubbleSize val="0"/>
        </c:dLbls>
        <c:gapWidth val="150"/>
        <c:overlap val="100"/>
        <c:axId val="353454432"/>
        <c:axId val="353454760"/>
      </c:barChart>
      <c:catAx>
        <c:axId val="35345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454760"/>
        <c:crosses val="autoZero"/>
        <c:auto val="1"/>
        <c:lblAlgn val="ctr"/>
        <c:lblOffset val="100"/>
        <c:noMultiLvlLbl val="0"/>
      </c:catAx>
      <c:valAx>
        <c:axId val="35345476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454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Standard 2 Indicator Rating</a:t>
            </a:r>
            <a:r>
              <a:rPr lang="en-US" baseline="0"/>
              <a:t> Breakdown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'Summary Data'!$B$2</c:f>
              <c:strCache>
                <c:ptCount val="1"/>
                <c:pt idx="0">
                  <c:v>1-Preservice and Beginning</c:v>
                </c:pt>
              </c:strCache>
            </c:strRef>
          </c:tx>
          <c:spPr>
            <a:solidFill>
              <a:schemeClr val="accent3">
                <a:shade val="53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Data'!$A$11:$A$21</c:f>
              <c:strCache>
                <c:ptCount val="11"/>
                <c:pt idx="0">
                  <c:v>2.1 Designs a classroom organization and management system built upon sound, age appropriate expectations and research-based strategies for promoting positive behaviors.</c:v>
                </c:pt>
                <c:pt idx="1">
                  <c:v>2.2 Creates a positive climate that promotes respect and responsibility</c:v>
                </c:pt>
                <c:pt idx="2">
                  <c:v>2.3 Creates a safe, orderly, and stimulating learning environment that nurtures responsibility, motivation, and engagement of learners</c:v>
                </c:pt>
                <c:pt idx="3">
                  <c:v>2.4 Develops challenging, standards-based academic goals for each learner, using knowledge of cognitive, social, and emotional development</c:v>
                </c:pt>
                <c:pt idx="4">
                  <c:v>2.5 Engages learners in developing and monitoring goals for their own learning and behavior</c:v>
                </c:pt>
                <c:pt idx="5">
                  <c:v>2.6 Designs coherent lessons that integrate a variety of appropriate and effective instructional strategies</c:v>
                </c:pt>
                <c:pt idx="6">
                  <c:v>2.7 Creates learning activities that optimize each individual’s growth and achievement within a supportive environment</c:v>
                </c:pt>
                <c:pt idx="7">
                  <c:v>2.8 Uses formative assessments to provide specific and timely feedback to assist learners in meeting learning targets and to adjust instruction</c:v>
                </c:pt>
                <c:pt idx="8">
                  <c:v>2.9 Uses summative assessments to measure learner attainment of specified learning targets</c:v>
                </c:pt>
                <c:pt idx="9">
                  <c:v>2.10 Maintains evidence and records of learning performance to communicate progress</c:v>
                </c:pt>
                <c:pt idx="10">
                  <c:v>2.11 Analyzes and uses disaggregated standardized assessment results to inform planning for individual learners and classes</c:v>
                </c:pt>
              </c:strCache>
            </c:strRef>
          </c:cat>
          <c:val>
            <c:numRef>
              <c:f>'Summary Data'!$B$11:$B$21</c:f>
              <c:numCache>
                <c:formatCode>General</c:formatCode>
                <c:ptCount val="11"/>
                <c:pt idx="0">
                  <c:v>4</c:v>
                </c:pt>
                <c:pt idx="1">
                  <c:v>3</c:v>
                </c:pt>
                <c:pt idx="2">
                  <c:v>5</c:v>
                </c:pt>
                <c:pt idx="3">
                  <c:v>7</c:v>
                </c:pt>
                <c:pt idx="4">
                  <c:v>11</c:v>
                </c:pt>
                <c:pt idx="5">
                  <c:v>2</c:v>
                </c:pt>
                <c:pt idx="6">
                  <c:v>8</c:v>
                </c:pt>
                <c:pt idx="7">
                  <c:v>4</c:v>
                </c:pt>
                <c:pt idx="8">
                  <c:v>6</c:v>
                </c:pt>
                <c:pt idx="9">
                  <c:v>11</c:v>
                </c:pt>
                <c:pt idx="10">
                  <c:v>10</c:v>
                </c:pt>
              </c:numCache>
            </c:numRef>
          </c:val>
          <c:extLst>
            <c:ext xmlns:c16="http://schemas.microsoft.com/office/drawing/2014/chart" uri="{C3380CC4-5D6E-409C-BE32-E72D297353CC}">
              <c16:uniqueId val="{00000000-256D-4ECA-80DB-F4258E5AB0DD}"/>
            </c:ext>
          </c:extLst>
        </c:ser>
        <c:ser>
          <c:idx val="1"/>
          <c:order val="1"/>
          <c:tx>
            <c:strRef>
              <c:f>'Summary Data'!$C$2</c:f>
              <c:strCache>
                <c:ptCount val="1"/>
                <c:pt idx="0">
                  <c:v>2-Emerging</c:v>
                </c:pt>
              </c:strCache>
            </c:strRef>
          </c:tx>
          <c:spPr>
            <a:solidFill>
              <a:schemeClr val="accent3">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Data'!$A$11:$A$21</c:f>
              <c:strCache>
                <c:ptCount val="11"/>
                <c:pt idx="0">
                  <c:v>2.1 Designs a classroom organization and management system built upon sound, age appropriate expectations and research-based strategies for promoting positive behaviors.</c:v>
                </c:pt>
                <c:pt idx="1">
                  <c:v>2.2 Creates a positive climate that promotes respect and responsibility</c:v>
                </c:pt>
                <c:pt idx="2">
                  <c:v>2.3 Creates a safe, orderly, and stimulating learning environment that nurtures responsibility, motivation, and engagement of learners</c:v>
                </c:pt>
                <c:pt idx="3">
                  <c:v>2.4 Develops challenging, standards-based academic goals for each learner, using knowledge of cognitive, social, and emotional development</c:v>
                </c:pt>
                <c:pt idx="4">
                  <c:v>2.5 Engages learners in developing and monitoring goals for their own learning and behavior</c:v>
                </c:pt>
                <c:pt idx="5">
                  <c:v>2.6 Designs coherent lessons that integrate a variety of appropriate and effective instructional strategies</c:v>
                </c:pt>
                <c:pt idx="6">
                  <c:v>2.7 Creates learning activities that optimize each individual’s growth and achievement within a supportive environment</c:v>
                </c:pt>
                <c:pt idx="7">
                  <c:v>2.8 Uses formative assessments to provide specific and timely feedback to assist learners in meeting learning targets and to adjust instruction</c:v>
                </c:pt>
                <c:pt idx="8">
                  <c:v>2.9 Uses summative assessments to measure learner attainment of specified learning targets</c:v>
                </c:pt>
                <c:pt idx="9">
                  <c:v>2.10 Maintains evidence and records of learning performance to communicate progress</c:v>
                </c:pt>
                <c:pt idx="10">
                  <c:v>2.11 Analyzes and uses disaggregated standardized assessment results to inform planning for individual learners and classes</c:v>
                </c:pt>
              </c:strCache>
            </c:strRef>
          </c:cat>
          <c:val>
            <c:numRef>
              <c:f>'Summary Data'!$C$11:$C$21</c:f>
              <c:numCache>
                <c:formatCode>General</c:formatCode>
                <c:ptCount val="11"/>
                <c:pt idx="0">
                  <c:v>12</c:v>
                </c:pt>
                <c:pt idx="1">
                  <c:v>7</c:v>
                </c:pt>
                <c:pt idx="2">
                  <c:v>10</c:v>
                </c:pt>
                <c:pt idx="3">
                  <c:v>9</c:v>
                </c:pt>
                <c:pt idx="4">
                  <c:v>7</c:v>
                </c:pt>
                <c:pt idx="5">
                  <c:v>18</c:v>
                </c:pt>
                <c:pt idx="6">
                  <c:v>10</c:v>
                </c:pt>
                <c:pt idx="7">
                  <c:v>14</c:v>
                </c:pt>
                <c:pt idx="8">
                  <c:v>13</c:v>
                </c:pt>
                <c:pt idx="9">
                  <c:v>6</c:v>
                </c:pt>
                <c:pt idx="10">
                  <c:v>11</c:v>
                </c:pt>
              </c:numCache>
            </c:numRef>
          </c:val>
          <c:extLst>
            <c:ext xmlns:c16="http://schemas.microsoft.com/office/drawing/2014/chart" uri="{C3380CC4-5D6E-409C-BE32-E72D297353CC}">
              <c16:uniqueId val="{00000005-256D-4ECA-80DB-F4258E5AB0DD}"/>
            </c:ext>
          </c:extLst>
        </c:ser>
        <c:ser>
          <c:idx val="2"/>
          <c:order val="2"/>
          <c:tx>
            <c:strRef>
              <c:f>'Summary Data'!$D$2</c:f>
              <c:strCache>
                <c:ptCount val="1"/>
                <c:pt idx="0">
                  <c:v>3-Applying</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Data'!$A$11:$A$21</c:f>
              <c:strCache>
                <c:ptCount val="11"/>
                <c:pt idx="0">
                  <c:v>2.1 Designs a classroom organization and management system built upon sound, age appropriate expectations and research-based strategies for promoting positive behaviors.</c:v>
                </c:pt>
                <c:pt idx="1">
                  <c:v>2.2 Creates a positive climate that promotes respect and responsibility</c:v>
                </c:pt>
                <c:pt idx="2">
                  <c:v>2.3 Creates a safe, orderly, and stimulating learning environment that nurtures responsibility, motivation, and engagement of learners</c:v>
                </c:pt>
                <c:pt idx="3">
                  <c:v>2.4 Develops challenging, standards-based academic goals for each learner, using knowledge of cognitive, social, and emotional development</c:v>
                </c:pt>
                <c:pt idx="4">
                  <c:v>2.5 Engages learners in developing and monitoring goals for their own learning and behavior</c:v>
                </c:pt>
                <c:pt idx="5">
                  <c:v>2.6 Designs coherent lessons that integrate a variety of appropriate and effective instructional strategies</c:v>
                </c:pt>
                <c:pt idx="6">
                  <c:v>2.7 Creates learning activities that optimize each individual’s growth and achievement within a supportive environment</c:v>
                </c:pt>
                <c:pt idx="7">
                  <c:v>2.8 Uses formative assessments to provide specific and timely feedback to assist learners in meeting learning targets and to adjust instruction</c:v>
                </c:pt>
                <c:pt idx="8">
                  <c:v>2.9 Uses summative assessments to measure learner attainment of specified learning targets</c:v>
                </c:pt>
                <c:pt idx="9">
                  <c:v>2.10 Maintains evidence and records of learning performance to communicate progress</c:v>
                </c:pt>
                <c:pt idx="10">
                  <c:v>2.11 Analyzes and uses disaggregated standardized assessment results to inform planning for individual learners and classes</c:v>
                </c:pt>
              </c:strCache>
            </c:strRef>
          </c:cat>
          <c:val>
            <c:numRef>
              <c:f>'Summary Data'!$D$11:$D$21</c:f>
              <c:numCache>
                <c:formatCode>General</c:formatCode>
                <c:ptCount val="11"/>
                <c:pt idx="0">
                  <c:v>9</c:v>
                </c:pt>
                <c:pt idx="1">
                  <c:v>12</c:v>
                </c:pt>
                <c:pt idx="2">
                  <c:v>12</c:v>
                </c:pt>
                <c:pt idx="3">
                  <c:v>13</c:v>
                </c:pt>
                <c:pt idx="4">
                  <c:v>10</c:v>
                </c:pt>
                <c:pt idx="5">
                  <c:v>10</c:v>
                </c:pt>
                <c:pt idx="6">
                  <c:v>11</c:v>
                </c:pt>
                <c:pt idx="7">
                  <c:v>11</c:v>
                </c:pt>
                <c:pt idx="8">
                  <c:v>12</c:v>
                </c:pt>
                <c:pt idx="9">
                  <c:v>11</c:v>
                </c:pt>
                <c:pt idx="10">
                  <c:v>9</c:v>
                </c:pt>
              </c:numCache>
            </c:numRef>
          </c:val>
          <c:extLst>
            <c:ext xmlns:c16="http://schemas.microsoft.com/office/drawing/2014/chart" uri="{C3380CC4-5D6E-409C-BE32-E72D297353CC}">
              <c16:uniqueId val="{00000006-256D-4ECA-80DB-F4258E5AB0DD}"/>
            </c:ext>
          </c:extLst>
        </c:ser>
        <c:ser>
          <c:idx val="3"/>
          <c:order val="3"/>
          <c:tx>
            <c:strRef>
              <c:f>'Summary Data'!$E$2</c:f>
              <c:strCache>
                <c:ptCount val="1"/>
                <c:pt idx="0">
                  <c:v>4-Integrating</c:v>
                </c:pt>
              </c:strCache>
            </c:strRef>
          </c:tx>
          <c:spPr>
            <a:solidFill>
              <a:schemeClr val="accent3">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Data'!$A$11:$A$21</c:f>
              <c:strCache>
                <c:ptCount val="11"/>
                <c:pt idx="0">
                  <c:v>2.1 Designs a classroom organization and management system built upon sound, age appropriate expectations and research-based strategies for promoting positive behaviors.</c:v>
                </c:pt>
                <c:pt idx="1">
                  <c:v>2.2 Creates a positive climate that promotes respect and responsibility</c:v>
                </c:pt>
                <c:pt idx="2">
                  <c:v>2.3 Creates a safe, orderly, and stimulating learning environment that nurtures responsibility, motivation, and engagement of learners</c:v>
                </c:pt>
                <c:pt idx="3">
                  <c:v>2.4 Develops challenging, standards-based academic goals for each learner, using knowledge of cognitive, social, and emotional development</c:v>
                </c:pt>
                <c:pt idx="4">
                  <c:v>2.5 Engages learners in developing and monitoring goals for their own learning and behavior</c:v>
                </c:pt>
                <c:pt idx="5">
                  <c:v>2.6 Designs coherent lessons that integrate a variety of appropriate and effective instructional strategies</c:v>
                </c:pt>
                <c:pt idx="6">
                  <c:v>2.7 Creates learning activities that optimize each individual’s growth and achievement within a supportive environment</c:v>
                </c:pt>
                <c:pt idx="7">
                  <c:v>2.8 Uses formative assessments to provide specific and timely feedback to assist learners in meeting learning targets and to adjust instruction</c:v>
                </c:pt>
                <c:pt idx="8">
                  <c:v>2.9 Uses summative assessments to measure learner attainment of specified learning targets</c:v>
                </c:pt>
                <c:pt idx="9">
                  <c:v>2.10 Maintains evidence and records of learning performance to communicate progress</c:v>
                </c:pt>
                <c:pt idx="10">
                  <c:v>2.11 Analyzes and uses disaggregated standardized assessment results to inform planning for individual learners and classes</c:v>
                </c:pt>
              </c:strCache>
            </c:strRef>
          </c:cat>
          <c:val>
            <c:numRef>
              <c:f>'Summary Data'!$E$11:$E$21</c:f>
              <c:numCache>
                <c:formatCode>General</c:formatCode>
                <c:ptCount val="11"/>
                <c:pt idx="0">
                  <c:v>7</c:v>
                </c:pt>
                <c:pt idx="1">
                  <c:v>9</c:v>
                </c:pt>
                <c:pt idx="2">
                  <c:v>5</c:v>
                </c:pt>
                <c:pt idx="3">
                  <c:v>3</c:v>
                </c:pt>
                <c:pt idx="4">
                  <c:v>3</c:v>
                </c:pt>
                <c:pt idx="5">
                  <c:v>2</c:v>
                </c:pt>
                <c:pt idx="6">
                  <c:v>3</c:v>
                </c:pt>
                <c:pt idx="7">
                  <c:v>3</c:v>
                </c:pt>
                <c:pt idx="8">
                  <c:v>1</c:v>
                </c:pt>
                <c:pt idx="9">
                  <c:v>4</c:v>
                </c:pt>
                <c:pt idx="10">
                  <c:v>2</c:v>
                </c:pt>
              </c:numCache>
            </c:numRef>
          </c:val>
          <c:extLst>
            <c:ext xmlns:c16="http://schemas.microsoft.com/office/drawing/2014/chart" uri="{C3380CC4-5D6E-409C-BE32-E72D297353CC}">
              <c16:uniqueId val="{00000007-256D-4ECA-80DB-F4258E5AB0DD}"/>
            </c:ext>
          </c:extLst>
        </c:ser>
        <c:ser>
          <c:idx val="4"/>
          <c:order val="4"/>
          <c:tx>
            <c:strRef>
              <c:f>'Summary Data'!$F$2</c:f>
              <c:strCache>
                <c:ptCount val="1"/>
                <c:pt idx="0">
                  <c:v>5-Innovating</c:v>
                </c:pt>
              </c:strCache>
            </c:strRef>
          </c:tx>
          <c:spPr>
            <a:solidFill>
              <a:schemeClr val="accent3">
                <a:tint val="54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Data'!$A$11:$A$21</c:f>
              <c:strCache>
                <c:ptCount val="11"/>
                <c:pt idx="0">
                  <c:v>2.1 Designs a classroom organization and management system built upon sound, age appropriate expectations and research-based strategies for promoting positive behaviors.</c:v>
                </c:pt>
                <c:pt idx="1">
                  <c:v>2.2 Creates a positive climate that promotes respect and responsibility</c:v>
                </c:pt>
                <c:pt idx="2">
                  <c:v>2.3 Creates a safe, orderly, and stimulating learning environment that nurtures responsibility, motivation, and engagement of learners</c:v>
                </c:pt>
                <c:pt idx="3">
                  <c:v>2.4 Develops challenging, standards-based academic goals for each learner, using knowledge of cognitive, social, and emotional development</c:v>
                </c:pt>
                <c:pt idx="4">
                  <c:v>2.5 Engages learners in developing and monitoring goals for their own learning and behavior</c:v>
                </c:pt>
                <c:pt idx="5">
                  <c:v>2.6 Designs coherent lessons that integrate a variety of appropriate and effective instructional strategies</c:v>
                </c:pt>
                <c:pt idx="6">
                  <c:v>2.7 Creates learning activities that optimize each individual’s growth and achievement within a supportive environment</c:v>
                </c:pt>
                <c:pt idx="7">
                  <c:v>2.8 Uses formative assessments to provide specific and timely feedback to assist learners in meeting learning targets and to adjust instruction</c:v>
                </c:pt>
                <c:pt idx="8">
                  <c:v>2.9 Uses summative assessments to measure learner attainment of specified learning targets</c:v>
                </c:pt>
                <c:pt idx="9">
                  <c:v>2.10 Maintains evidence and records of learning performance to communicate progress</c:v>
                </c:pt>
                <c:pt idx="10">
                  <c:v>2.11 Analyzes and uses disaggregated standardized assessment results to inform planning for individual learners and classes</c:v>
                </c:pt>
              </c:strCache>
            </c:strRef>
          </c:cat>
          <c:val>
            <c:numRef>
              <c:f>'Summary Data'!$F$11:$F$21</c:f>
              <c:numCache>
                <c:formatCode>General</c:formatCode>
                <c:ptCount val="11"/>
                <c:pt idx="0">
                  <c:v>0</c:v>
                </c:pt>
                <c:pt idx="1">
                  <c:v>1</c:v>
                </c:pt>
                <c:pt idx="2">
                  <c:v>0</c:v>
                </c:pt>
                <c:pt idx="3">
                  <c:v>0</c:v>
                </c:pt>
                <c:pt idx="4">
                  <c:v>1</c:v>
                </c:pt>
                <c:pt idx="5">
                  <c:v>0</c:v>
                </c:pt>
                <c:pt idx="6">
                  <c:v>0</c:v>
                </c:pt>
                <c:pt idx="7">
                  <c:v>0</c:v>
                </c:pt>
                <c:pt idx="8">
                  <c:v>0</c:v>
                </c:pt>
                <c:pt idx="9">
                  <c:v>0</c:v>
                </c:pt>
                <c:pt idx="10">
                  <c:v>0</c:v>
                </c:pt>
              </c:numCache>
            </c:numRef>
          </c:val>
          <c:extLst>
            <c:ext xmlns:c16="http://schemas.microsoft.com/office/drawing/2014/chart" uri="{C3380CC4-5D6E-409C-BE32-E72D297353CC}">
              <c16:uniqueId val="{00000008-256D-4ECA-80DB-F4258E5AB0DD}"/>
            </c:ext>
          </c:extLst>
        </c:ser>
        <c:dLbls>
          <c:dLblPos val="ctr"/>
          <c:showLegendKey val="0"/>
          <c:showVal val="1"/>
          <c:showCatName val="0"/>
          <c:showSerName val="0"/>
          <c:showPercent val="0"/>
          <c:showBubbleSize val="0"/>
        </c:dLbls>
        <c:gapWidth val="150"/>
        <c:overlap val="100"/>
        <c:axId val="353454432"/>
        <c:axId val="353454760"/>
      </c:barChart>
      <c:catAx>
        <c:axId val="35345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454760"/>
        <c:crosses val="autoZero"/>
        <c:auto val="1"/>
        <c:lblAlgn val="ctr"/>
        <c:lblOffset val="100"/>
        <c:noMultiLvlLbl val="0"/>
      </c:catAx>
      <c:valAx>
        <c:axId val="3534547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454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Standard 3 Indicator Rating</a:t>
            </a:r>
            <a:r>
              <a:rPr lang="en-US" baseline="0"/>
              <a:t> Breakdown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'Summary Data'!$B$2</c:f>
              <c:strCache>
                <c:ptCount val="1"/>
                <c:pt idx="0">
                  <c:v>1-Preservice and Beginning</c:v>
                </c:pt>
              </c:strCache>
            </c:strRef>
          </c:tx>
          <c:spPr>
            <a:solidFill>
              <a:schemeClr val="accent3">
                <a:shade val="53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Data'!$A$25:$A$32</c:f>
              <c:strCache>
                <c:ptCount val="8"/>
                <c:pt idx="0">
                  <c:v>3.1 Demonstrates standard oral and written communications and integrates appropriate communication strategies</c:v>
                </c:pt>
                <c:pt idx="1">
                  <c:v>3.2 Fosters and responds to effective verbal and nonverbal communications during instruction</c:v>
                </c:pt>
                <c:pt idx="2">
                  <c:v>3.3 Uses age-appropriate instructional strategies to improve learners’ skills in critical literacy components</c:v>
                </c:pt>
                <c:pt idx="3">
                  <c:v>3.4 Integrates narrative and expository reading strategies across the curriculum</c:v>
                </c:pt>
                <c:pt idx="4">
                  <c:v>3.5 Solves mathematical problems across subject areas using a variety of strategies to verify and interpret results and to draw conclusions</c:v>
                </c:pt>
                <c:pt idx="5">
                  <c:v>3.6 Communicates mathematical concepts, processes, and symbols within the content taught</c:v>
                </c:pt>
                <c:pt idx="6">
                  <c:v>3.7 Identifies and integrates available emerging technologies into the teaching of all content areas</c:v>
                </c:pt>
                <c:pt idx="7">
                  <c:v>3.8 Facilitates learners’ individual and collaborative use of technology and evaluates their technological proficiency</c:v>
                </c:pt>
              </c:strCache>
            </c:strRef>
          </c:cat>
          <c:val>
            <c:numRef>
              <c:f>'Summary Data'!$B$25:$B$32</c:f>
              <c:numCache>
                <c:formatCode>General</c:formatCode>
                <c:ptCount val="8"/>
                <c:pt idx="0">
                  <c:v>9</c:v>
                </c:pt>
                <c:pt idx="1">
                  <c:v>4</c:v>
                </c:pt>
                <c:pt idx="2">
                  <c:v>9</c:v>
                </c:pt>
                <c:pt idx="3">
                  <c:v>10</c:v>
                </c:pt>
                <c:pt idx="4">
                  <c:v>13</c:v>
                </c:pt>
                <c:pt idx="5">
                  <c:v>12</c:v>
                </c:pt>
                <c:pt idx="6">
                  <c:v>8</c:v>
                </c:pt>
                <c:pt idx="7">
                  <c:v>8</c:v>
                </c:pt>
              </c:numCache>
            </c:numRef>
          </c:val>
          <c:extLst>
            <c:ext xmlns:c16="http://schemas.microsoft.com/office/drawing/2014/chart" uri="{C3380CC4-5D6E-409C-BE32-E72D297353CC}">
              <c16:uniqueId val="{00000000-BF77-4351-955D-183125939B93}"/>
            </c:ext>
          </c:extLst>
        </c:ser>
        <c:ser>
          <c:idx val="1"/>
          <c:order val="1"/>
          <c:tx>
            <c:strRef>
              <c:f>'Summary Data'!$C$2</c:f>
              <c:strCache>
                <c:ptCount val="1"/>
                <c:pt idx="0">
                  <c:v>2-Emerging</c:v>
                </c:pt>
              </c:strCache>
            </c:strRef>
          </c:tx>
          <c:spPr>
            <a:solidFill>
              <a:schemeClr val="accent3">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Data'!$A$25:$A$32</c:f>
              <c:strCache>
                <c:ptCount val="8"/>
                <c:pt idx="0">
                  <c:v>3.1 Demonstrates standard oral and written communications and integrates appropriate communication strategies</c:v>
                </c:pt>
                <c:pt idx="1">
                  <c:v>3.2 Fosters and responds to effective verbal and nonverbal communications during instruction</c:v>
                </c:pt>
                <c:pt idx="2">
                  <c:v>3.3 Uses age-appropriate instructional strategies to improve learners’ skills in critical literacy components</c:v>
                </c:pt>
                <c:pt idx="3">
                  <c:v>3.4 Integrates narrative and expository reading strategies across the curriculum</c:v>
                </c:pt>
                <c:pt idx="4">
                  <c:v>3.5 Solves mathematical problems across subject areas using a variety of strategies to verify and interpret results and to draw conclusions</c:v>
                </c:pt>
                <c:pt idx="5">
                  <c:v>3.6 Communicates mathematical concepts, processes, and symbols within the content taught</c:v>
                </c:pt>
                <c:pt idx="6">
                  <c:v>3.7 Identifies and integrates available emerging technologies into the teaching of all content areas</c:v>
                </c:pt>
                <c:pt idx="7">
                  <c:v>3.8 Facilitates learners’ individual and collaborative use of technology and evaluates their technological proficiency</c:v>
                </c:pt>
              </c:strCache>
            </c:strRef>
          </c:cat>
          <c:val>
            <c:numRef>
              <c:f>'Summary Data'!$C$25:$C$32</c:f>
              <c:numCache>
                <c:formatCode>General</c:formatCode>
                <c:ptCount val="8"/>
                <c:pt idx="0">
                  <c:v>8</c:v>
                </c:pt>
                <c:pt idx="1">
                  <c:v>13</c:v>
                </c:pt>
                <c:pt idx="2">
                  <c:v>11</c:v>
                </c:pt>
                <c:pt idx="3">
                  <c:v>7</c:v>
                </c:pt>
                <c:pt idx="4">
                  <c:v>8</c:v>
                </c:pt>
                <c:pt idx="5">
                  <c:v>8</c:v>
                </c:pt>
                <c:pt idx="6">
                  <c:v>11</c:v>
                </c:pt>
                <c:pt idx="7">
                  <c:v>13</c:v>
                </c:pt>
              </c:numCache>
            </c:numRef>
          </c:val>
          <c:extLst>
            <c:ext xmlns:c16="http://schemas.microsoft.com/office/drawing/2014/chart" uri="{C3380CC4-5D6E-409C-BE32-E72D297353CC}">
              <c16:uniqueId val="{00000005-BF77-4351-955D-183125939B93}"/>
            </c:ext>
          </c:extLst>
        </c:ser>
        <c:ser>
          <c:idx val="2"/>
          <c:order val="2"/>
          <c:tx>
            <c:strRef>
              <c:f>'Summary Data'!$D$2</c:f>
              <c:strCache>
                <c:ptCount val="1"/>
                <c:pt idx="0">
                  <c:v>3-Applying</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Data'!$A$25:$A$32</c:f>
              <c:strCache>
                <c:ptCount val="8"/>
                <c:pt idx="0">
                  <c:v>3.1 Demonstrates standard oral and written communications and integrates appropriate communication strategies</c:v>
                </c:pt>
                <c:pt idx="1">
                  <c:v>3.2 Fosters and responds to effective verbal and nonverbal communications during instruction</c:v>
                </c:pt>
                <c:pt idx="2">
                  <c:v>3.3 Uses age-appropriate instructional strategies to improve learners’ skills in critical literacy components</c:v>
                </c:pt>
                <c:pt idx="3">
                  <c:v>3.4 Integrates narrative and expository reading strategies across the curriculum</c:v>
                </c:pt>
                <c:pt idx="4">
                  <c:v>3.5 Solves mathematical problems across subject areas using a variety of strategies to verify and interpret results and to draw conclusions</c:v>
                </c:pt>
                <c:pt idx="5">
                  <c:v>3.6 Communicates mathematical concepts, processes, and symbols within the content taught</c:v>
                </c:pt>
                <c:pt idx="6">
                  <c:v>3.7 Identifies and integrates available emerging technologies into the teaching of all content areas</c:v>
                </c:pt>
                <c:pt idx="7">
                  <c:v>3.8 Facilitates learners’ individual and collaborative use of technology and evaluates their technological proficiency</c:v>
                </c:pt>
              </c:strCache>
            </c:strRef>
          </c:cat>
          <c:val>
            <c:numRef>
              <c:f>'Summary Data'!$D$25:$D$32</c:f>
              <c:numCache>
                <c:formatCode>General</c:formatCode>
                <c:ptCount val="8"/>
                <c:pt idx="0">
                  <c:v>10</c:v>
                </c:pt>
                <c:pt idx="1">
                  <c:v>14</c:v>
                </c:pt>
                <c:pt idx="2">
                  <c:v>5</c:v>
                </c:pt>
                <c:pt idx="3">
                  <c:v>12</c:v>
                </c:pt>
                <c:pt idx="4">
                  <c:v>9</c:v>
                </c:pt>
                <c:pt idx="5">
                  <c:v>8</c:v>
                </c:pt>
                <c:pt idx="6">
                  <c:v>11</c:v>
                </c:pt>
                <c:pt idx="7">
                  <c:v>8</c:v>
                </c:pt>
              </c:numCache>
            </c:numRef>
          </c:val>
          <c:extLst>
            <c:ext xmlns:c16="http://schemas.microsoft.com/office/drawing/2014/chart" uri="{C3380CC4-5D6E-409C-BE32-E72D297353CC}">
              <c16:uniqueId val="{00000006-BF77-4351-955D-183125939B93}"/>
            </c:ext>
          </c:extLst>
        </c:ser>
        <c:ser>
          <c:idx val="3"/>
          <c:order val="3"/>
          <c:tx>
            <c:strRef>
              <c:f>'Summary Data'!$E$2</c:f>
              <c:strCache>
                <c:ptCount val="1"/>
                <c:pt idx="0">
                  <c:v>4-Integrating</c:v>
                </c:pt>
              </c:strCache>
            </c:strRef>
          </c:tx>
          <c:spPr>
            <a:solidFill>
              <a:schemeClr val="accent3">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Data'!$A$25:$A$32</c:f>
              <c:strCache>
                <c:ptCount val="8"/>
                <c:pt idx="0">
                  <c:v>3.1 Demonstrates standard oral and written communications and integrates appropriate communication strategies</c:v>
                </c:pt>
                <c:pt idx="1">
                  <c:v>3.2 Fosters and responds to effective verbal and nonverbal communications during instruction</c:v>
                </c:pt>
                <c:pt idx="2">
                  <c:v>3.3 Uses age-appropriate instructional strategies to improve learners’ skills in critical literacy components</c:v>
                </c:pt>
                <c:pt idx="3">
                  <c:v>3.4 Integrates narrative and expository reading strategies across the curriculum</c:v>
                </c:pt>
                <c:pt idx="4">
                  <c:v>3.5 Solves mathematical problems across subject areas using a variety of strategies to verify and interpret results and to draw conclusions</c:v>
                </c:pt>
                <c:pt idx="5">
                  <c:v>3.6 Communicates mathematical concepts, processes, and symbols within the content taught</c:v>
                </c:pt>
                <c:pt idx="6">
                  <c:v>3.7 Identifies and integrates available emerging technologies into the teaching of all content areas</c:v>
                </c:pt>
                <c:pt idx="7">
                  <c:v>3.8 Facilitates learners’ individual and collaborative use of technology and evaluates their technological proficiency</c:v>
                </c:pt>
              </c:strCache>
            </c:strRef>
          </c:cat>
          <c:val>
            <c:numRef>
              <c:f>'Summary Data'!$E$25:$E$32</c:f>
              <c:numCache>
                <c:formatCode>General</c:formatCode>
                <c:ptCount val="8"/>
                <c:pt idx="0">
                  <c:v>5</c:v>
                </c:pt>
                <c:pt idx="1">
                  <c:v>1</c:v>
                </c:pt>
                <c:pt idx="2">
                  <c:v>7</c:v>
                </c:pt>
                <c:pt idx="3">
                  <c:v>3</c:v>
                </c:pt>
                <c:pt idx="4">
                  <c:v>2</c:v>
                </c:pt>
                <c:pt idx="5">
                  <c:v>4</c:v>
                </c:pt>
                <c:pt idx="6">
                  <c:v>1</c:v>
                </c:pt>
                <c:pt idx="7">
                  <c:v>3</c:v>
                </c:pt>
              </c:numCache>
            </c:numRef>
          </c:val>
          <c:extLst>
            <c:ext xmlns:c16="http://schemas.microsoft.com/office/drawing/2014/chart" uri="{C3380CC4-5D6E-409C-BE32-E72D297353CC}">
              <c16:uniqueId val="{00000007-BF77-4351-955D-183125939B93}"/>
            </c:ext>
          </c:extLst>
        </c:ser>
        <c:ser>
          <c:idx val="4"/>
          <c:order val="4"/>
          <c:tx>
            <c:strRef>
              <c:f>'Summary Data'!$F$2</c:f>
              <c:strCache>
                <c:ptCount val="1"/>
                <c:pt idx="0">
                  <c:v>5-Innovating</c:v>
                </c:pt>
              </c:strCache>
            </c:strRef>
          </c:tx>
          <c:spPr>
            <a:solidFill>
              <a:schemeClr val="accent3">
                <a:tint val="54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Data'!$A$25:$A$32</c:f>
              <c:strCache>
                <c:ptCount val="8"/>
                <c:pt idx="0">
                  <c:v>3.1 Demonstrates standard oral and written communications and integrates appropriate communication strategies</c:v>
                </c:pt>
                <c:pt idx="1">
                  <c:v>3.2 Fosters and responds to effective verbal and nonverbal communications during instruction</c:v>
                </c:pt>
                <c:pt idx="2">
                  <c:v>3.3 Uses age-appropriate instructional strategies to improve learners’ skills in critical literacy components</c:v>
                </c:pt>
                <c:pt idx="3">
                  <c:v>3.4 Integrates narrative and expository reading strategies across the curriculum</c:v>
                </c:pt>
                <c:pt idx="4">
                  <c:v>3.5 Solves mathematical problems across subject areas using a variety of strategies to verify and interpret results and to draw conclusions</c:v>
                </c:pt>
                <c:pt idx="5">
                  <c:v>3.6 Communicates mathematical concepts, processes, and symbols within the content taught</c:v>
                </c:pt>
                <c:pt idx="6">
                  <c:v>3.7 Identifies and integrates available emerging technologies into the teaching of all content areas</c:v>
                </c:pt>
                <c:pt idx="7">
                  <c:v>3.8 Facilitates learners’ individual and collaborative use of technology and evaluates their technological proficiency</c:v>
                </c:pt>
              </c:strCache>
            </c:strRef>
          </c:cat>
          <c:val>
            <c:numRef>
              <c:f>'Summary Data'!$F$25:$F$32</c:f>
              <c:numCache>
                <c:formatCode>General</c:formatCode>
                <c:ptCount val="8"/>
                <c:pt idx="0">
                  <c:v>0</c:v>
                </c:pt>
                <c:pt idx="1">
                  <c:v>0</c:v>
                </c:pt>
                <c:pt idx="2">
                  <c:v>0</c:v>
                </c:pt>
                <c:pt idx="3">
                  <c:v>0</c:v>
                </c:pt>
                <c:pt idx="4">
                  <c:v>0</c:v>
                </c:pt>
                <c:pt idx="5">
                  <c:v>0</c:v>
                </c:pt>
                <c:pt idx="6">
                  <c:v>1</c:v>
                </c:pt>
                <c:pt idx="7">
                  <c:v>0</c:v>
                </c:pt>
              </c:numCache>
            </c:numRef>
          </c:val>
          <c:extLst>
            <c:ext xmlns:c16="http://schemas.microsoft.com/office/drawing/2014/chart" uri="{C3380CC4-5D6E-409C-BE32-E72D297353CC}">
              <c16:uniqueId val="{00000008-BF77-4351-955D-183125939B93}"/>
            </c:ext>
          </c:extLst>
        </c:ser>
        <c:dLbls>
          <c:dLblPos val="ctr"/>
          <c:showLegendKey val="0"/>
          <c:showVal val="1"/>
          <c:showCatName val="0"/>
          <c:showSerName val="0"/>
          <c:showPercent val="0"/>
          <c:showBubbleSize val="0"/>
        </c:dLbls>
        <c:gapWidth val="150"/>
        <c:overlap val="100"/>
        <c:axId val="353454432"/>
        <c:axId val="353454760"/>
      </c:barChart>
      <c:catAx>
        <c:axId val="35345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454760"/>
        <c:crosses val="autoZero"/>
        <c:auto val="1"/>
        <c:lblAlgn val="ctr"/>
        <c:lblOffset val="100"/>
        <c:noMultiLvlLbl val="0"/>
      </c:catAx>
      <c:valAx>
        <c:axId val="3534547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454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Standard 4 Indicator Rating</a:t>
            </a:r>
            <a:r>
              <a:rPr lang="en-US" baseline="0"/>
              <a:t> Breakdown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'Summary Data'!$B$2</c:f>
              <c:strCache>
                <c:ptCount val="1"/>
                <c:pt idx="0">
                  <c:v>1-Preservice and Beginning</c:v>
                </c:pt>
              </c:strCache>
            </c:strRef>
          </c:tx>
          <c:spPr>
            <a:solidFill>
              <a:schemeClr val="accent3">
                <a:shade val="53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Data'!$A$36:$A$45</c:f>
              <c:strCache>
                <c:ptCount val="10"/>
                <c:pt idx="0">
                  <c:v>4.1 Develops culturally responsive curriculum and instruction in response to differences in individual experiences; cultural, ethnic, gender, and linguistic diversity; and socioeconomic status</c:v>
                </c:pt>
                <c:pt idx="1">
                  <c:v>4.2 Communicates in ways that demonstrate sensitivity to diversity and that acknowledge and respond to various cultural, ethnic, and social modes of communication and participation</c:v>
                </c:pt>
                <c:pt idx="2">
                  <c:v>4.3 Demonstrates and applies to own practice an understanding of how personal and cultural biases can affect teaching and learning</c:v>
                </c:pt>
                <c:pt idx="3">
                  <c:v>4.4 Supports learners to accelerate language acquisition by utilizing their native language and linguistic background</c:v>
                </c:pt>
                <c:pt idx="4">
                  <c:v>4.5 Guides second-language acquisition and utilizes English Language Proficiency strategies to support learning</c:v>
                </c:pt>
                <c:pt idx="5">
                  <c:v>4.6 Differentiates between learner difficulties related to cognitive or skill development and difficulties related to language learning</c:v>
                </c:pt>
                <c:pt idx="6">
                  <c:v>4.7 Understands and recognizes the characteristics of exceptionality in learning, including the range of physical and mental disabilities, social and emotional disorders, giftedness, dyslexia, and attention deficit disorder, in order to assist in appropria</c:v>
                </c:pt>
                <c:pt idx="7">
                  <c:v>4.8 Facilitates inclusive learning environments that support and address the needs of learners with learning differences and disabilities</c:v>
                </c:pt>
                <c:pt idx="8">
                  <c:v>4.9 Helps students assess their own learning styles and build upon identified strengths</c:v>
                </c:pt>
                <c:pt idx="9">
                  <c:v>4.10 Designs learning experiences that engage all learning styles and multiple intelligences</c:v>
                </c:pt>
              </c:strCache>
            </c:strRef>
          </c:cat>
          <c:val>
            <c:numRef>
              <c:f>'Summary Data'!$B$36:$B$45</c:f>
              <c:numCache>
                <c:formatCode>General</c:formatCode>
                <c:ptCount val="10"/>
                <c:pt idx="0">
                  <c:v>8</c:v>
                </c:pt>
                <c:pt idx="1">
                  <c:v>6</c:v>
                </c:pt>
                <c:pt idx="2">
                  <c:v>2</c:v>
                </c:pt>
                <c:pt idx="3">
                  <c:v>12</c:v>
                </c:pt>
                <c:pt idx="4">
                  <c:v>12</c:v>
                </c:pt>
                <c:pt idx="5">
                  <c:v>12</c:v>
                </c:pt>
                <c:pt idx="6">
                  <c:v>10</c:v>
                </c:pt>
                <c:pt idx="7">
                  <c:v>6</c:v>
                </c:pt>
                <c:pt idx="8">
                  <c:v>10</c:v>
                </c:pt>
                <c:pt idx="9">
                  <c:v>8</c:v>
                </c:pt>
              </c:numCache>
            </c:numRef>
          </c:val>
          <c:extLst>
            <c:ext xmlns:c16="http://schemas.microsoft.com/office/drawing/2014/chart" uri="{C3380CC4-5D6E-409C-BE32-E72D297353CC}">
              <c16:uniqueId val="{00000000-42B2-46B4-B117-E9594C18D730}"/>
            </c:ext>
          </c:extLst>
        </c:ser>
        <c:ser>
          <c:idx val="1"/>
          <c:order val="1"/>
          <c:tx>
            <c:strRef>
              <c:f>'Summary Data'!$C$2</c:f>
              <c:strCache>
                <c:ptCount val="1"/>
                <c:pt idx="0">
                  <c:v>2-Emerging</c:v>
                </c:pt>
              </c:strCache>
            </c:strRef>
          </c:tx>
          <c:spPr>
            <a:solidFill>
              <a:schemeClr val="accent3">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Data'!$A$36:$A$45</c:f>
              <c:strCache>
                <c:ptCount val="10"/>
                <c:pt idx="0">
                  <c:v>4.1 Develops culturally responsive curriculum and instruction in response to differences in individual experiences; cultural, ethnic, gender, and linguistic diversity; and socioeconomic status</c:v>
                </c:pt>
                <c:pt idx="1">
                  <c:v>4.2 Communicates in ways that demonstrate sensitivity to diversity and that acknowledge and respond to various cultural, ethnic, and social modes of communication and participation</c:v>
                </c:pt>
                <c:pt idx="2">
                  <c:v>4.3 Demonstrates and applies to own practice an understanding of how personal and cultural biases can affect teaching and learning</c:v>
                </c:pt>
                <c:pt idx="3">
                  <c:v>4.4 Supports learners to accelerate language acquisition by utilizing their native language and linguistic background</c:v>
                </c:pt>
                <c:pt idx="4">
                  <c:v>4.5 Guides second-language acquisition and utilizes English Language Proficiency strategies to support learning</c:v>
                </c:pt>
                <c:pt idx="5">
                  <c:v>4.6 Differentiates between learner difficulties related to cognitive or skill development and difficulties related to language learning</c:v>
                </c:pt>
                <c:pt idx="6">
                  <c:v>4.7 Understands and recognizes the characteristics of exceptionality in learning, including the range of physical and mental disabilities, social and emotional disorders, giftedness, dyslexia, and attention deficit disorder, in order to assist in appropria</c:v>
                </c:pt>
                <c:pt idx="7">
                  <c:v>4.8 Facilitates inclusive learning environments that support and address the needs of learners with learning differences and disabilities</c:v>
                </c:pt>
                <c:pt idx="8">
                  <c:v>4.9 Helps students assess their own learning styles and build upon identified strengths</c:v>
                </c:pt>
                <c:pt idx="9">
                  <c:v>4.10 Designs learning experiences that engage all learning styles and multiple intelligences</c:v>
                </c:pt>
              </c:strCache>
            </c:strRef>
          </c:cat>
          <c:val>
            <c:numRef>
              <c:f>'Summary Data'!$C$36:$C$45</c:f>
              <c:numCache>
                <c:formatCode>General</c:formatCode>
                <c:ptCount val="10"/>
                <c:pt idx="0">
                  <c:v>10</c:v>
                </c:pt>
                <c:pt idx="1">
                  <c:v>12</c:v>
                </c:pt>
                <c:pt idx="2">
                  <c:v>17</c:v>
                </c:pt>
                <c:pt idx="3">
                  <c:v>13</c:v>
                </c:pt>
                <c:pt idx="4">
                  <c:v>12</c:v>
                </c:pt>
                <c:pt idx="5">
                  <c:v>9</c:v>
                </c:pt>
                <c:pt idx="6">
                  <c:v>4</c:v>
                </c:pt>
                <c:pt idx="7">
                  <c:v>8</c:v>
                </c:pt>
                <c:pt idx="8">
                  <c:v>8</c:v>
                </c:pt>
                <c:pt idx="9">
                  <c:v>11</c:v>
                </c:pt>
              </c:numCache>
            </c:numRef>
          </c:val>
          <c:extLst>
            <c:ext xmlns:c16="http://schemas.microsoft.com/office/drawing/2014/chart" uri="{C3380CC4-5D6E-409C-BE32-E72D297353CC}">
              <c16:uniqueId val="{00000005-42B2-46B4-B117-E9594C18D730}"/>
            </c:ext>
          </c:extLst>
        </c:ser>
        <c:ser>
          <c:idx val="2"/>
          <c:order val="2"/>
          <c:tx>
            <c:strRef>
              <c:f>'Summary Data'!$D$2</c:f>
              <c:strCache>
                <c:ptCount val="1"/>
                <c:pt idx="0">
                  <c:v>3-Applying</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Data'!$A$36:$A$45</c:f>
              <c:strCache>
                <c:ptCount val="10"/>
                <c:pt idx="0">
                  <c:v>4.1 Develops culturally responsive curriculum and instruction in response to differences in individual experiences; cultural, ethnic, gender, and linguistic diversity; and socioeconomic status</c:v>
                </c:pt>
                <c:pt idx="1">
                  <c:v>4.2 Communicates in ways that demonstrate sensitivity to diversity and that acknowledge and respond to various cultural, ethnic, and social modes of communication and participation</c:v>
                </c:pt>
                <c:pt idx="2">
                  <c:v>4.3 Demonstrates and applies to own practice an understanding of how personal and cultural biases can affect teaching and learning</c:v>
                </c:pt>
                <c:pt idx="3">
                  <c:v>4.4 Supports learners to accelerate language acquisition by utilizing their native language and linguistic background</c:v>
                </c:pt>
                <c:pt idx="4">
                  <c:v>4.5 Guides second-language acquisition and utilizes English Language Proficiency strategies to support learning</c:v>
                </c:pt>
                <c:pt idx="5">
                  <c:v>4.6 Differentiates between learner difficulties related to cognitive or skill development and difficulties related to language learning</c:v>
                </c:pt>
                <c:pt idx="6">
                  <c:v>4.7 Understands and recognizes the characteristics of exceptionality in learning, including the range of physical and mental disabilities, social and emotional disorders, giftedness, dyslexia, and attention deficit disorder, in order to assist in appropria</c:v>
                </c:pt>
                <c:pt idx="7">
                  <c:v>4.8 Facilitates inclusive learning environments that support and address the needs of learners with learning differences and disabilities</c:v>
                </c:pt>
                <c:pt idx="8">
                  <c:v>4.9 Helps students assess their own learning styles and build upon identified strengths</c:v>
                </c:pt>
                <c:pt idx="9">
                  <c:v>4.10 Designs learning experiences that engage all learning styles and multiple intelligences</c:v>
                </c:pt>
              </c:strCache>
            </c:strRef>
          </c:cat>
          <c:val>
            <c:numRef>
              <c:f>'Summary Data'!$D$36:$D$45</c:f>
              <c:numCache>
                <c:formatCode>General</c:formatCode>
                <c:ptCount val="10"/>
                <c:pt idx="0">
                  <c:v>12</c:v>
                </c:pt>
                <c:pt idx="1">
                  <c:v>13</c:v>
                </c:pt>
                <c:pt idx="2">
                  <c:v>10</c:v>
                </c:pt>
                <c:pt idx="3">
                  <c:v>6</c:v>
                </c:pt>
                <c:pt idx="4">
                  <c:v>7</c:v>
                </c:pt>
                <c:pt idx="5">
                  <c:v>9</c:v>
                </c:pt>
                <c:pt idx="6">
                  <c:v>14</c:v>
                </c:pt>
                <c:pt idx="7">
                  <c:v>15</c:v>
                </c:pt>
                <c:pt idx="8">
                  <c:v>12</c:v>
                </c:pt>
                <c:pt idx="9">
                  <c:v>10</c:v>
                </c:pt>
              </c:numCache>
            </c:numRef>
          </c:val>
          <c:extLst>
            <c:ext xmlns:c16="http://schemas.microsoft.com/office/drawing/2014/chart" uri="{C3380CC4-5D6E-409C-BE32-E72D297353CC}">
              <c16:uniqueId val="{00000006-42B2-46B4-B117-E9594C18D730}"/>
            </c:ext>
          </c:extLst>
        </c:ser>
        <c:ser>
          <c:idx val="3"/>
          <c:order val="3"/>
          <c:tx>
            <c:strRef>
              <c:f>'Summary Data'!$E$2</c:f>
              <c:strCache>
                <c:ptCount val="1"/>
                <c:pt idx="0">
                  <c:v>4-Integrating</c:v>
                </c:pt>
              </c:strCache>
            </c:strRef>
          </c:tx>
          <c:spPr>
            <a:solidFill>
              <a:schemeClr val="accent3">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Data'!$A$36:$A$45</c:f>
              <c:strCache>
                <c:ptCount val="10"/>
                <c:pt idx="0">
                  <c:v>4.1 Develops culturally responsive curriculum and instruction in response to differences in individual experiences; cultural, ethnic, gender, and linguistic diversity; and socioeconomic status</c:v>
                </c:pt>
                <c:pt idx="1">
                  <c:v>4.2 Communicates in ways that demonstrate sensitivity to diversity and that acknowledge and respond to various cultural, ethnic, and social modes of communication and participation</c:v>
                </c:pt>
                <c:pt idx="2">
                  <c:v>4.3 Demonstrates and applies to own practice an understanding of how personal and cultural biases can affect teaching and learning</c:v>
                </c:pt>
                <c:pt idx="3">
                  <c:v>4.4 Supports learners to accelerate language acquisition by utilizing their native language and linguistic background</c:v>
                </c:pt>
                <c:pt idx="4">
                  <c:v>4.5 Guides second-language acquisition and utilizes English Language Proficiency strategies to support learning</c:v>
                </c:pt>
                <c:pt idx="5">
                  <c:v>4.6 Differentiates between learner difficulties related to cognitive or skill development and difficulties related to language learning</c:v>
                </c:pt>
                <c:pt idx="6">
                  <c:v>4.7 Understands and recognizes the characteristics of exceptionality in learning, including the range of physical and mental disabilities, social and emotional disorders, giftedness, dyslexia, and attention deficit disorder, in order to assist in appropria</c:v>
                </c:pt>
                <c:pt idx="7">
                  <c:v>4.8 Facilitates inclusive learning environments that support and address the needs of learners with learning differences and disabilities</c:v>
                </c:pt>
                <c:pt idx="8">
                  <c:v>4.9 Helps students assess their own learning styles and build upon identified strengths</c:v>
                </c:pt>
                <c:pt idx="9">
                  <c:v>4.10 Designs learning experiences that engage all learning styles and multiple intelligences</c:v>
                </c:pt>
              </c:strCache>
            </c:strRef>
          </c:cat>
          <c:val>
            <c:numRef>
              <c:f>'Summary Data'!$E$36:$E$45</c:f>
              <c:numCache>
                <c:formatCode>General</c:formatCode>
                <c:ptCount val="10"/>
                <c:pt idx="0">
                  <c:v>2</c:v>
                </c:pt>
                <c:pt idx="1">
                  <c:v>1</c:v>
                </c:pt>
                <c:pt idx="2">
                  <c:v>3</c:v>
                </c:pt>
                <c:pt idx="3">
                  <c:v>1</c:v>
                </c:pt>
                <c:pt idx="4">
                  <c:v>1</c:v>
                </c:pt>
                <c:pt idx="5">
                  <c:v>2</c:v>
                </c:pt>
                <c:pt idx="6">
                  <c:v>2</c:v>
                </c:pt>
                <c:pt idx="7">
                  <c:v>3</c:v>
                </c:pt>
                <c:pt idx="8">
                  <c:v>2</c:v>
                </c:pt>
                <c:pt idx="9">
                  <c:v>1</c:v>
                </c:pt>
              </c:numCache>
            </c:numRef>
          </c:val>
          <c:extLst>
            <c:ext xmlns:c16="http://schemas.microsoft.com/office/drawing/2014/chart" uri="{C3380CC4-5D6E-409C-BE32-E72D297353CC}">
              <c16:uniqueId val="{00000007-42B2-46B4-B117-E9594C18D730}"/>
            </c:ext>
          </c:extLst>
        </c:ser>
        <c:ser>
          <c:idx val="4"/>
          <c:order val="4"/>
          <c:tx>
            <c:strRef>
              <c:f>'Summary Data'!$F$2</c:f>
              <c:strCache>
                <c:ptCount val="1"/>
                <c:pt idx="0">
                  <c:v>5-Innovating</c:v>
                </c:pt>
              </c:strCache>
            </c:strRef>
          </c:tx>
          <c:spPr>
            <a:solidFill>
              <a:schemeClr val="accent3">
                <a:tint val="54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Data'!$A$36:$A$45</c:f>
              <c:strCache>
                <c:ptCount val="10"/>
                <c:pt idx="0">
                  <c:v>4.1 Develops culturally responsive curriculum and instruction in response to differences in individual experiences; cultural, ethnic, gender, and linguistic diversity; and socioeconomic status</c:v>
                </c:pt>
                <c:pt idx="1">
                  <c:v>4.2 Communicates in ways that demonstrate sensitivity to diversity and that acknowledge and respond to various cultural, ethnic, and social modes of communication and participation</c:v>
                </c:pt>
                <c:pt idx="2">
                  <c:v>4.3 Demonstrates and applies to own practice an understanding of how personal and cultural biases can affect teaching and learning</c:v>
                </c:pt>
                <c:pt idx="3">
                  <c:v>4.4 Supports learners to accelerate language acquisition by utilizing their native language and linguistic background</c:v>
                </c:pt>
                <c:pt idx="4">
                  <c:v>4.5 Guides second-language acquisition and utilizes English Language Proficiency strategies to support learning</c:v>
                </c:pt>
                <c:pt idx="5">
                  <c:v>4.6 Differentiates between learner difficulties related to cognitive or skill development and difficulties related to language learning</c:v>
                </c:pt>
                <c:pt idx="6">
                  <c:v>4.7 Understands and recognizes the characteristics of exceptionality in learning, including the range of physical and mental disabilities, social and emotional disorders, giftedness, dyslexia, and attention deficit disorder, in order to assist in appropria</c:v>
                </c:pt>
                <c:pt idx="7">
                  <c:v>4.8 Facilitates inclusive learning environments that support and address the needs of learners with learning differences and disabilities</c:v>
                </c:pt>
                <c:pt idx="8">
                  <c:v>4.9 Helps students assess their own learning styles and build upon identified strengths</c:v>
                </c:pt>
                <c:pt idx="9">
                  <c:v>4.10 Designs learning experiences that engage all learning styles and multiple intelligences</c:v>
                </c:pt>
              </c:strCache>
            </c:strRef>
          </c:cat>
          <c:val>
            <c:numRef>
              <c:f>'Summary Data'!$F$36:$F$45</c:f>
              <c:numCache>
                <c:formatCode>General</c:formatCode>
                <c:ptCount val="10"/>
                <c:pt idx="0">
                  <c:v>0</c:v>
                </c:pt>
                <c:pt idx="1">
                  <c:v>0</c:v>
                </c:pt>
                <c:pt idx="2">
                  <c:v>0</c:v>
                </c:pt>
                <c:pt idx="3">
                  <c:v>0</c:v>
                </c:pt>
                <c:pt idx="4">
                  <c:v>0</c:v>
                </c:pt>
                <c:pt idx="5">
                  <c:v>0</c:v>
                </c:pt>
                <c:pt idx="6">
                  <c:v>2</c:v>
                </c:pt>
                <c:pt idx="7">
                  <c:v>0</c:v>
                </c:pt>
                <c:pt idx="8">
                  <c:v>0</c:v>
                </c:pt>
                <c:pt idx="9">
                  <c:v>2</c:v>
                </c:pt>
              </c:numCache>
            </c:numRef>
          </c:val>
          <c:extLst>
            <c:ext xmlns:c16="http://schemas.microsoft.com/office/drawing/2014/chart" uri="{C3380CC4-5D6E-409C-BE32-E72D297353CC}">
              <c16:uniqueId val="{00000008-42B2-46B4-B117-E9594C18D730}"/>
            </c:ext>
          </c:extLst>
        </c:ser>
        <c:dLbls>
          <c:dLblPos val="ctr"/>
          <c:showLegendKey val="0"/>
          <c:showVal val="1"/>
          <c:showCatName val="0"/>
          <c:showSerName val="0"/>
          <c:showPercent val="0"/>
          <c:showBubbleSize val="0"/>
        </c:dLbls>
        <c:gapWidth val="150"/>
        <c:overlap val="100"/>
        <c:axId val="353454432"/>
        <c:axId val="353454760"/>
      </c:barChart>
      <c:catAx>
        <c:axId val="35345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454760"/>
        <c:crosses val="autoZero"/>
        <c:auto val="1"/>
        <c:lblAlgn val="ctr"/>
        <c:lblOffset val="100"/>
        <c:noMultiLvlLbl val="0"/>
      </c:catAx>
      <c:valAx>
        <c:axId val="3534547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454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Standard 5 Indicator Rating</a:t>
            </a:r>
            <a:r>
              <a:rPr lang="en-US" baseline="0"/>
              <a:t> Breakdown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'Summary Data'!$B$2</c:f>
              <c:strCache>
                <c:ptCount val="1"/>
                <c:pt idx="0">
                  <c:v>1-Preservice and Beginning</c:v>
                </c:pt>
              </c:strCache>
            </c:strRef>
          </c:tx>
          <c:spPr>
            <a:solidFill>
              <a:schemeClr val="accent3">
                <a:shade val="53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Data'!$A$49:$A$53</c:f>
              <c:strCache>
                <c:ptCount val="5"/>
                <c:pt idx="0">
                  <c:v>5.1 Collaborates with stakeholders to facilitate student learning and well-being</c:v>
                </c:pt>
                <c:pt idx="1">
                  <c:v>5.2 Engages in ongoing professional learning to move practice forward</c:v>
                </c:pt>
                <c:pt idx="2">
                  <c:v>5.3 Participates as a teacher leader and professional learning community member to advance school improvement initiatives</c:v>
                </c:pt>
                <c:pt idx="3">
                  <c:v>5.4 Promotes professional ethics and integrity</c:v>
                </c:pt>
                <c:pt idx="4">
                  <c:v>5.5 Complies with local, state, and federal regulations and policies</c:v>
                </c:pt>
              </c:strCache>
            </c:strRef>
          </c:cat>
          <c:val>
            <c:numRef>
              <c:f>'Summary Data'!$B$49:$B$53</c:f>
              <c:numCache>
                <c:formatCode>General</c:formatCode>
                <c:ptCount val="5"/>
                <c:pt idx="0">
                  <c:v>13</c:v>
                </c:pt>
                <c:pt idx="1">
                  <c:v>10</c:v>
                </c:pt>
                <c:pt idx="2">
                  <c:v>12</c:v>
                </c:pt>
                <c:pt idx="3">
                  <c:v>5</c:v>
                </c:pt>
                <c:pt idx="4">
                  <c:v>6</c:v>
                </c:pt>
              </c:numCache>
            </c:numRef>
          </c:val>
          <c:extLst>
            <c:ext xmlns:c16="http://schemas.microsoft.com/office/drawing/2014/chart" uri="{C3380CC4-5D6E-409C-BE32-E72D297353CC}">
              <c16:uniqueId val="{00000000-7B1B-4EB5-8078-859895A3089E}"/>
            </c:ext>
          </c:extLst>
        </c:ser>
        <c:ser>
          <c:idx val="1"/>
          <c:order val="1"/>
          <c:tx>
            <c:strRef>
              <c:f>'Summary Data'!$C$2</c:f>
              <c:strCache>
                <c:ptCount val="1"/>
                <c:pt idx="0">
                  <c:v>2-Emerging</c:v>
                </c:pt>
              </c:strCache>
            </c:strRef>
          </c:tx>
          <c:spPr>
            <a:solidFill>
              <a:schemeClr val="accent3">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Data'!$A$49:$A$53</c:f>
              <c:strCache>
                <c:ptCount val="5"/>
                <c:pt idx="0">
                  <c:v>5.1 Collaborates with stakeholders to facilitate student learning and well-being</c:v>
                </c:pt>
                <c:pt idx="1">
                  <c:v>5.2 Engages in ongoing professional learning to move practice forward</c:v>
                </c:pt>
                <c:pt idx="2">
                  <c:v>5.3 Participates as a teacher leader and professional learning community member to advance school improvement initiatives</c:v>
                </c:pt>
                <c:pt idx="3">
                  <c:v>5.4 Promotes professional ethics and integrity</c:v>
                </c:pt>
                <c:pt idx="4">
                  <c:v>5.5 Complies with local, state, and federal regulations and policies</c:v>
                </c:pt>
              </c:strCache>
            </c:strRef>
          </c:cat>
          <c:val>
            <c:numRef>
              <c:f>'Summary Data'!$C$49:$C$53</c:f>
              <c:numCache>
                <c:formatCode>General</c:formatCode>
                <c:ptCount val="5"/>
                <c:pt idx="0">
                  <c:v>6</c:v>
                </c:pt>
                <c:pt idx="1">
                  <c:v>10</c:v>
                </c:pt>
                <c:pt idx="2">
                  <c:v>11</c:v>
                </c:pt>
                <c:pt idx="3">
                  <c:v>5</c:v>
                </c:pt>
                <c:pt idx="4">
                  <c:v>5</c:v>
                </c:pt>
              </c:numCache>
            </c:numRef>
          </c:val>
          <c:extLst>
            <c:ext xmlns:c16="http://schemas.microsoft.com/office/drawing/2014/chart" uri="{C3380CC4-5D6E-409C-BE32-E72D297353CC}">
              <c16:uniqueId val="{00000005-7B1B-4EB5-8078-859895A3089E}"/>
            </c:ext>
          </c:extLst>
        </c:ser>
        <c:ser>
          <c:idx val="2"/>
          <c:order val="2"/>
          <c:tx>
            <c:strRef>
              <c:f>'Summary Data'!$D$2</c:f>
              <c:strCache>
                <c:ptCount val="1"/>
                <c:pt idx="0">
                  <c:v>3-Applying</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Data'!$A$49:$A$53</c:f>
              <c:strCache>
                <c:ptCount val="5"/>
                <c:pt idx="0">
                  <c:v>5.1 Collaborates with stakeholders to facilitate student learning and well-being</c:v>
                </c:pt>
                <c:pt idx="1">
                  <c:v>5.2 Engages in ongoing professional learning to move practice forward</c:v>
                </c:pt>
                <c:pt idx="2">
                  <c:v>5.3 Participates as a teacher leader and professional learning community member to advance school improvement initiatives</c:v>
                </c:pt>
                <c:pt idx="3">
                  <c:v>5.4 Promotes professional ethics and integrity</c:v>
                </c:pt>
                <c:pt idx="4">
                  <c:v>5.5 Complies with local, state, and federal regulations and policies</c:v>
                </c:pt>
              </c:strCache>
            </c:strRef>
          </c:cat>
          <c:val>
            <c:numRef>
              <c:f>'Summary Data'!$D$49:$D$53</c:f>
              <c:numCache>
                <c:formatCode>General</c:formatCode>
                <c:ptCount val="5"/>
                <c:pt idx="0">
                  <c:v>12</c:v>
                </c:pt>
                <c:pt idx="1">
                  <c:v>7</c:v>
                </c:pt>
                <c:pt idx="2">
                  <c:v>9</c:v>
                </c:pt>
                <c:pt idx="3">
                  <c:v>10</c:v>
                </c:pt>
                <c:pt idx="4">
                  <c:v>13</c:v>
                </c:pt>
              </c:numCache>
            </c:numRef>
          </c:val>
          <c:extLst>
            <c:ext xmlns:c16="http://schemas.microsoft.com/office/drawing/2014/chart" uri="{C3380CC4-5D6E-409C-BE32-E72D297353CC}">
              <c16:uniqueId val="{00000006-7B1B-4EB5-8078-859895A3089E}"/>
            </c:ext>
          </c:extLst>
        </c:ser>
        <c:ser>
          <c:idx val="3"/>
          <c:order val="3"/>
          <c:tx>
            <c:strRef>
              <c:f>'Summary Data'!$E$2</c:f>
              <c:strCache>
                <c:ptCount val="1"/>
                <c:pt idx="0">
                  <c:v>4-Integrating</c:v>
                </c:pt>
              </c:strCache>
            </c:strRef>
          </c:tx>
          <c:spPr>
            <a:solidFill>
              <a:schemeClr val="accent3">
                <a:tint val="77000"/>
              </a:schemeClr>
            </a:solidFill>
            <a:ln>
              <a:noFill/>
            </a:ln>
            <a:effectLst/>
          </c:spPr>
          <c:invertIfNegative val="0"/>
          <c:dLbls>
            <c:dLbl>
              <c:idx val="2"/>
              <c:layout>
                <c:manualLayout>
                  <c:x val="0"/>
                  <c:y val="-8.097165991902834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B1B-4EB5-8078-859895A3089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Data'!$A$49:$A$53</c:f>
              <c:strCache>
                <c:ptCount val="5"/>
                <c:pt idx="0">
                  <c:v>5.1 Collaborates with stakeholders to facilitate student learning and well-being</c:v>
                </c:pt>
                <c:pt idx="1">
                  <c:v>5.2 Engages in ongoing professional learning to move practice forward</c:v>
                </c:pt>
                <c:pt idx="2">
                  <c:v>5.3 Participates as a teacher leader and professional learning community member to advance school improvement initiatives</c:v>
                </c:pt>
                <c:pt idx="3">
                  <c:v>5.4 Promotes professional ethics and integrity</c:v>
                </c:pt>
                <c:pt idx="4">
                  <c:v>5.5 Complies with local, state, and federal regulations and policies</c:v>
                </c:pt>
              </c:strCache>
            </c:strRef>
          </c:cat>
          <c:val>
            <c:numRef>
              <c:f>'Summary Data'!$E$49:$E$53</c:f>
              <c:numCache>
                <c:formatCode>General</c:formatCode>
                <c:ptCount val="5"/>
                <c:pt idx="0">
                  <c:v>0</c:v>
                </c:pt>
                <c:pt idx="1">
                  <c:v>5</c:v>
                </c:pt>
                <c:pt idx="2">
                  <c:v>0</c:v>
                </c:pt>
                <c:pt idx="3">
                  <c:v>11</c:v>
                </c:pt>
                <c:pt idx="4">
                  <c:v>7</c:v>
                </c:pt>
              </c:numCache>
            </c:numRef>
          </c:val>
          <c:extLst>
            <c:ext xmlns:c16="http://schemas.microsoft.com/office/drawing/2014/chart" uri="{C3380CC4-5D6E-409C-BE32-E72D297353CC}">
              <c16:uniqueId val="{00000007-7B1B-4EB5-8078-859895A3089E}"/>
            </c:ext>
          </c:extLst>
        </c:ser>
        <c:ser>
          <c:idx val="4"/>
          <c:order val="4"/>
          <c:tx>
            <c:strRef>
              <c:f>'Summary Data'!$F$2</c:f>
              <c:strCache>
                <c:ptCount val="1"/>
                <c:pt idx="0">
                  <c:v>5-Innovating</c:v>
                </c:pt>
              </c:strCache>
            </c:strRef>
          </c:tx>
          <c:spPr>
            <a:solidFill>
              <a:schemeClr val="accent3">
                <a:tint val="54000"/>
              </a:schemeClr>
            </a:solidFill>
            <a:ln>
              <a:noFill/>
            </a:ln>
            <a:effectLst/>
          </c:spPr>
          <c:invertIfNegative val="0"/>
          <c:dLbls>
            <c:dLbl>
              <c:idx val="0"/>
              <c:layout>
                <c:manualLayout>
                  <c:x val="0"/>
                  <c:y val="-2.429149797570852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B1B-4EB5-8078-859895A3089E}"/>
                </c:ext>
              </c:extLst>
            </c:dLbl>
            <c:dLbl>
              <c:idx val="2"/>
              <c:layout>
                <c:manualLayout>
                  <c:x val="-7.264238354650338E-17"/>
                  <c:y val="-3.50877192982456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1B-4EB5-8078-859895A3089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Data'!$A$49:$A$53</c:f>
              <c:strCache>
                <c:ptCount val="5"/>
                <c:pt idx="0">
                  <c:v>5.1 Collaborates with stakeholders to facilitate student learning and well-being</c:v>
                </c:pt>
                <c:pt idx="1">
                  <c:v>5.2 Engages in ongoing professional learning to move practice forward</c:v>
                </c:pt>
                <c:pt idx="2">
                  <c:v>5.3 Participates as a teacher leader and professional learning community member to advance school improvement initiatives</c:v>
                </c:pt>
                <c:pt idx="3">
                  <c:v>5.4 Promotes professional ethics and integrity</c:v>
                </c:pt>
                <c:pt idx="4">
                  <c:v>5.5 Complies with local, state, and federal regulations and policies</c:v>
                </c:pt>
              </c:strCache>
            </c:strRef>
          </c:cat>
          <c:val>
            <c:numRef>
              <c:f>'Summary Data'!$F$49:$F$53</c:f>
              <c:numCache>
                <c:formatCode>General</c:formatCode>
                <c:ptCount val="5"/>
                <c:pt idx="0">
                  <c:v>1</c:v>
                </c:pt>
                <c:pt idx="1">
                  <c:v>0</c:v>
                </c:pt>
                <c:pt idx="2">
                  <c:v>0</c:v>
                </c:pt>
                <c:pt idx="3">
                  <c:v>1</c:v>
                </c:pt>
                <c:pt idx="4">
                  <c:v>1</c:v>
                </c:pt>
              </c:numCache>
            </c:numRef>
          </c:val>
          <c:extLst>
            <c:ext xmlns:c16="http://schemas.microsoft.com/office/drawing/2014/chart" uri="{C3380CC4-5D6E-409C-BE32-E72D297353CC}">
              <c16:uniqueId val="{00000008-7B1B-4EB5-8078-859895A3089E}"/>
            </c:ext>
          </c:extLst>
        </c:ser>
        <c:dLbls>
          <c:dLblPos val="ctr"/>
          <c:showLegendKey val="0"/>
          <c:showVal val="1"/>
          <c:showCatName val="0"/>
          <c:showSerName val="0"/>
          <c:showPercent val="0"/>
          <c:showBubbleSize val="0"/>
        </c:dLbls>
        <c:gapWidth val="150"/>
        <c:overlap val="100"/>
        <c:axId val="353454432"/>
        <c:axId val="353454760"/>
      </c:barChart>
      <c:catAx>
        <c:axId val="35345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454760"/>
        <c:crosses val="autoZero"/>
        <c:auto val="1"/>
        <c:lblAlgn val="ctr"/>
        <c:lblOffset val="100"/>
        <c:noMultiLvlLbl val="0"/>
      </c:catAx>
      <c:valAx>
        <c:axId val="3534547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454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Standard 1 Indicator Rating</a:t>
            </a:r>
            <a:r>
              <a:rPr lang="en-US" baseline="0"/>
              <a:t> Breakdown- Percentage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'Summary Data'!$H$2</c:f>
              <c:strCache>
                <c:ptCount val="1"/>
                <c:pt idx="0">
                  <c:v>1-Preservice and Beginning</c:v>
                </c:pt>
              </c:strCache>
            </c:strRef>
          </c:tx>
          <c:spPr>
            <a:solidFill>
              <a:schemeClr val="accent3">
                <a:shade val="53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Data'!$A$3:$A$7</c:f>
              <c:strCache>
                <c:ptCount val="5"/>
                <c:pt idx="0">
                  <c:v>1.1 Demonstrates deep knowledge of subject-matter content and an ability to organize related facts, concepts, and skills</c:v>
                </c:pt>
                <c:pt idx="1">
                  <c:v>1.2 Activates learners’ prior knowledge, experience, and interests and uses this information to plan content and to help individual students attain learning goals</c:v>
                </c:pt>
                <c:pt idx="2">
                  <c:v>1.3 Connects the curriculum to other content areas and real-life settings to promote retention and relevance</c:v>
                </c:pt>
                <c:pt idx="3">
                  <c:v>1.4 Designs instructional activities based on state content standards</c:v>
                </c:pt>
                <c:pt idx="4">
                  <c:v>1.5 Provides instructional accommodations, modifications, and adaptations to meet the needs of each individual learner</c:v>
                </c:pt>
              </c:strCache>
            </c:strRef>
          </c:cat>
          <c:val>
            <c:numRef>
              <c:f>'Summary Data'!$H$3:$H$7</c:f>
              <c:numCache>
                <c:formatCode>0.0%</c:formatCode>
                <c:ptCount val="5"/>
                <c:pt idx="0">
                  <c:v>9.375E-2</c:v>
                </c:pt>
                <c:pt idx="1">
                  <c:v>0.21875</c:v>
                </c:pt>
                <c:pt idx="2">
                  <c:v>0.15625</c:v>
                </c:pt>
                <c:pt idx="3">
                  <c:v>0.15625</c:v>
                </c:pt>
                <c:pt idx="4">
                  <c:v>0.21875</c:v>
                </c:pt>
              </c:numCache>
            </c:numRef>
          </c:val>
          <c:extLst>
            <c:ext xmlns:c16="http://schemas.microsoft.com/office/drawing/2014/chart" uri="{C3380CC4-5D6E-409C-BE32-E72D297353CC}">
              <c16:uniqueId val="{00000000-E238-4085-9008-C3716F7471E7}"/>
            </c:ext>
          </c:extLst>
        </c:ser>
        <c:ser>
          <c:idx val="1"/>
          <c:order val="1"/>
          <c:tx>
            <c:strRef>
              <c:f>'Summary Data'!$I$2</c:f>
              <c:strCache>
                <c:ptCount val="1"/>
                <c:pt idx="0">
                  <c:v>2-Emerging</c:v>
                </c:pt>
              </c:strCache>
            </c:strRef>
          </c:tx>
          <c:spPr>
            <a:solidFill>
              <a:schemeClr val="accent3">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Data'!$A$3:$A$7</c:f>
              <c:strCache>
                <c:ptCount val="5"/>
                <c:pt idx="0">
                  <c:v>1.1 Demonstrates deep knowledge of subject-matter content and an ability to organize related facts, concepts, and skills</c:v>
                </c:pt>
                <c:pt idx="1">
                  <c:v>1.2 Activates learners’ prior knowledge, experience, and interests and uses this information to plan content and to help individual students attain learning goals</c:v>
                </c:pt>
                <c:pt idx="2">
                  <c:v>1.3 Connects the curriculum to other content areas and real-life settings to promote retention and relevance</c:v>
                </c:pt>
                <c:pt idx="3">
                  <c:v>1.4 Designs instructional activities based on state content standards</c:v>
                </c:pt>
                <c:pt idx="4">
                  <c:v>1.5 Provides instructional accommodations, modifications, and adaptations to meet the needs of each individual learner</c:v>
                </c:pt>
              </c:strCache>
            </c:strRef>
          </c:cat>
          <c:val>
            <c:numRef>
              <c:f>'Summary Data'!$I$3:$I$7</c:f>
              <c:numCache>
                <c:formatCode>0.0%</c:formatCode>
                <c:ptCount val="5"/>
                <c:pt idx="0">
                  <c:v>0.34375</c:v>
                </c:pt>
                <c:pt idx="1">
                  <c:v>0.15625</c:v>
                </c:pt>
                <c:pt idx="2">
                  <c:v>0.40625</c:v>
                </c:pt>
                <c:pt idx="3">
                  <c:v>0.25</c:v>
                </c:pt>
                <c:pt idx="4">
                  <c:v>0.28125</c:v>
                </c:pt>
              </c:numCache>
            </c:numRef>
          </c:val>
          <c:extLst>
            <c:ext xmlns:c16="http://schemas.microsoft.com/office/drawing/2014/chart" uri="{C3380CC4-5D6E-409C-BE32-E72D297353CC}">
              <c16:uniqueId val="{00000001-E238-4085-9008-C3716F7471E7}"/>
            </c:ext>
          </c:extLst>
        </c:ser>
        <c:ser>
          <c:idx val="2"/>
          <c:order val="2"/>
          <c:tx>
            <c:strRef>
              <c:f>'Summary Data'!$J$2</c:f>
              <c:strCache>
                <c:ptCount val="1"/>
                <c:pt idx="0">
                  <c:v>3-Applying</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Data'!$A$3:$A$7</c:f>
              <c:strCache>
                <c:ptCount val="5"/>
                <c:pt idx="0">
                  <c:v>1.1 Demonstrates deep knowledge of subject-matter content and an ability to organize related facts, concepts, and skills</c:v>
                </c:pt>
                <c:pt idx="1">
                  <c:v>1.2 Activates learners’ prior knowledge, experience, and interests and uses this information to plan content and to help individual students attain learning goals</c:v>
                </c:pt>
                <c:pt idx="2">
                  <c:v>1.3 Connects the curriculum to other content areas and real-life settings to promote retention and relevance</c:v>
                </c:pt>
                <c:pt idx="3">
                  <c:v>1.4 Designs instructional activities based on state content standards</c:v>
                </c:pt>
                <c:pt idx="4">
                  <c:v>1.5 Provides instructional accommodations, modifications, and adaptations to meet the needs of each individual learner</c:v>
                </c:pt>
              </c:strCache>
            </c:strRef>
          </c:cat>
          <c:val>
            <c:numRef>
              <c:f>'Summary Data'!$J$3:$J$7</c:f>
              <c:numCache>
                <c:formatCode>0.0%</c:formatCode>
                <c:ptCount val="5"/>
                <c:pt idx="0">
                  <c:v>0.3125</c:v>
                </c:pt>
                <c:pt idx="1">
                  <c:v>0.375</c:v>
                </c:pt>
                <c:pt idx="2">
                  <c:v>0.25</c:v>
                </c:pt>
                <c:pt idx="3">
                  <c:v>0.34375</c:v>
                </c:pt>
                <c:pt idx="4">
                  <c:v>0.34375</c:v>
                </c:pt>
              </c:numCache>
            </c:numRef>
          </c:val>
          <c:extLst>
            <c:ext xmlns:c16="http://schemas.microsoft.com/office/drawing/2014/chart" uri="{C3380CC4-5D6E-409C-BE32-E72D297353CC}">
              <c16:uniqueId val="{00000002-E238-4085-9008-C3716F7471E7}"/>
            </c:ext>
          </c:extLst>
        </c:ser>
        <c:ser>
          <c:idx val="3"/>
          <c:order val="3"/>
          <c:tx>
            <c:strRef>
              <c:f>'Summary Data'!$K$2</c:f>
              <c:strCache>
                <c:ptCount val="1"/>
                <c:pt idx="0">
                  <c:v>4-Integrating</c:v>
                </c:pt>
              </c:strCache>
            </c:strRef>
          </c:tx>
          <c:spPr>
            <a:solidFill>
              <a:schemeClr val="accent3">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Data'!$A$3:$A$7</c:f>
              <c:strCache>
                <c:ptCount val="5"/>
                <c:pt idx="0">
                  <c:v>1.1 Demonstrates deep knowledge of subject-matter content and an ability to organize related facts, concepts, and skills</c:v>
                </c:pt>
                <c:pt idx="1">
                  <c:v>1.2 Activates learners’ prior knowledge, experience, and interests and uses this information to plan content and to help individual students attain learning goals</c:v>
                </c:pt>
                <c:pt idx="2">
                  <c:v>1.3 Connects the curriculum to other content areas and real-life settings to promote retention and relevance</c:v>
                </c:pt>
                <c:pt idx="3">
                  <c:v>1.4 Designs instructional activities based on state content standards</c:v>
                </c:pt>
                <c:pt idx="4">
                  <c:v>1.5 Provides instructional accommodations, modifications, and adaptations to meet the needs of each individual learner</c:v>
                </c:pt>
              </c:strCache>
            </c:strRef>
          </c:cat>
          <c:val>
            <c:numRef>
              <c:f>'Summary Data'!$K$3:$K$7</c:f>
              <c:numCache>
                <c:formatCode>0.0%</c:formatCode>
                <c:ptCount val="5"/>
                <c:pt idx="0">
                  <c:v>0.21875</c:v>
                </c:pt>
                <c:pt idx="1">
                  <c:v>0.25</c:v>
                </c:pt>
                <c:pt idx="2">
                  <c:v>0.15625</c:v>
                </c:pt>
                <c:pt idx="3">
                  <c:v>0.21875</c:v>
                </c:pt>
                <c:pt idx="4">
                  <c:v>0.15625</c:v>
                </c:pt>
              </c:numCache>
            </c:numRef>
          </c:val>
          <c:extLst>
            <c:ext xmlns:c16="http://schemas.microsoft.com/office/drawing/2014/chart" uri="{C3380CC4-5D6E-409C-BE32-E72D297353CC}">
              <c16:uniqueId val="{00000003-E238-4085-9008-C3716F7471E7}"/>
            </c:ext>
          </c:extLst>
        </c:ser>
        <c:ser>
          <c:idx val="4"/>
          <c:order val="4"/>
          <c:tx>
            <c:strRef>
              <c:f>'Summary Data'!$L$2</c:f>
              <c:strCache>
                <c:ptCount val="1"/>
                <c:pt idx="0">
                  <c:v>5-Innovating</c:v>
                </c:pt>
              </c:strCache>
            </c:strRef>
          </c:tx>
          <c:spPr>
            <a:solidFill>
              <a:schemeClr val="accent3">
                <a:tint val="54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Data'!$A$3:$A$7</c:f>
              <c:strCache>
                <c:ptCount val="5"/>
                <c:pt idx="0">
                  <c:v>1.1 Demonstrates deep knowledge of subject-matter content and an ability to organize related facts, concepts, and skills</c:v>
                </c:pt>
                <c:pt idx="1">
                  <c:v>1.2 Activates learners’ prior knowledge, experience, and interests and uses this information to plan content and to help individual students attain learning goals</c:v>
                </c:pt>
                <c:pt idx="2">
                  <c:v>1.3 Connects the curriculum to other content areas and real-life settings to promote retention and relevance</c:v>
                </c:pt>
                <c:pt idx="3">
                  <c:v>1.4 Designs instructional activities based on state content standards</c:v>
                </c:pt>
                <c:pt idx="4">
                  <c:v>1.5 Provides instructional accommodations, modifications, and adaptations to meet the needs of each individual learner</c:v>
                </c:pt>
              </c:strCache>
            </c:strRef>
          </c:cat>
          <c:val>
            <c:numRef>
              <c:f>'Summary Data'!$L$3:$L$7</c:f>
              <c:numCache>
                <c:formatCode>0.0%</c:formatCode>
                <c:ptCount val="5"/>
                <c:pt idx="0">
                  <c:v>3.125E-2</c:v>
                </c:pt>
                <c:pt idx="1">
                  <c:v>0</c:v>
                </c:pt>
                <c:pt idx="2">
                  <c:v>3.125E-2</c:v>
                </c:pt>
                <c:pt idx="3">
                  <c:v>3.125E-2</c:v>
                </c:pt>
                <c:pt idx="4">
                  <c:v>0</c:v>
                </c:pt>
              </c:numCache>
            </c:numRef>
          </c:val>
          <c:extLst>
            <c:ext xmlns:c16="http://schemas.microsoft.com/office/drawing/2014/chart" uri="{C3380CC4-5D6E-409C-BE32-E72D297353CC}">
              <c16:uniqueId val="{00000004-E238-4085-9008-C3716F7471E7}"/>
            </c:ext>
          </c:extLst>
        </c:ser>
        <c:dLbls>
          <c:dLblPos val="ctr"/>
          <c:showLegendKey val="0"/>
          <c:showVal val="1"/>
          <c:showCatName val="0"/>
          <c:showSerName val="0"/>
          <c:showPercent val="0"/>
          <c:showBubbleSize val="0"/>
        </c:dLbls>
        <c:gapWidth val="150"/>
        <c:overlap val="100"/>
        <c:axId val="353454432"/>
        <c:axId val="353454760"/>
      </c:barChart>
      <c:catAx>
        <c:axId val="35345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454760"/>
        <c:crosses val="autoZero"/>
        <c:auto val="1"/>
        <c:lblAlgn val="ctr"/>
        <c:lblOffset val="100"/>
        <c:noMultiLvlLbl val="0"/>
      </c:catAx>
      <c:valAx>
        <c:axId val="35345476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454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Standard 2 Indicator Rating</a:t>
            </a:r>
            <a:r>
              <a:rPr lang="en-US" baseline="0"/>
              <a:t> Breakdown- Percentage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'Summary Data'!$H$2</c:f>
              <c:strCache>
                <c:ptCount val="1"/>
                <c:pt idx="0">
                  <c:v>1-Preservice and Beginning</c:v>
                </c:pt>
              </c:strCache>
            </c:strRef>
          </c:tx>
          <c:spPr>
            <a:solidFill>
              <a:schemeClr val="accent3">
                <a:shade val="53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Data'!$A$11:$A$21</c:f>
              <c:strCache>
                <c:ptCount val="11"/>
                <c:pt idx="0">
                  <c:v>2.1 Designs a classroom organization and management system built upon sound, age appropriate expectations and research-based strategies for promoting positive behaviors.</c:v>
                </c:pt>
                <c:pt idx="1">
                  <c:v>2.2 Creates a positive climate that promotes respect and responsibility</c:v>
                </c:pt>
                <c:pt idx="2">
                  <c:v>2.3 Creates a safe, orderly, and stimulating learning environment that nurtures responsibility, motivation, and engagement of learners</c:v>
                </c:pt>
                <c:pt idx="3">
                  <c:v>2.4 Develops challenging, standards-based academic goals for each learner, using knowledge of cognitive, social, and emotional development</c:v>
                </c:pt>
                <c:pt idx="4">
                  <c:v>2.5 Engages learners in developing and monitoring goals for their own learning and behavior</c:v>
                </c:pt>
                <c:pt idx="5">
                  <c:v>2.6 Designs coherent lessons that integrate a variety of appropriate and effective instructional strategies</c:v>
                </c:pt>
                <c:pt idx="6">
                  <c:v>2.7 Creates learning activities that optimize each individual’s growth and achievement within a supportive environment</c:v>
                </c:pt>
                <c:pt idx="7">
                  <c:v>2.8 Uses formative assessments to provide specific and timely feedback to assist learners in meeting learning targets and to adjust instruction</c:v>
                </c:pt>
                <c:pt idx="8">
                  <c:v>2.9 Uses summative assessments to measure learner attainment of specified learning targets</c:v>
                </c:pt>
                <c:pt idx="9">
                  <c:v>2.10 Maintains evidence and records of learning performance to communicate progress</c:v>
                </c:pt>
                <c:pt idx="10">
                  <c:v>2.11 Analyzes and uses disaggregated standardized assessment results to inform planning for individual learners and classes</c:v>
                </c:pt>
              </c:strCache>
            </c:strRef>
          </c:cat>
          <c:val>
            <c:numRef>
              <c:f>'Summary Data'!$H$11:$H$21</c:f>
              <c:numCache>
                <c:formatCode>0.0%</c:formatCode>
                <c:ptCount val="11"/>
                <c:pt idx="0">
                  <c:v>0.125</c:v>
                </c:pt>
                <c:pt idx="1">
                  <c:v>9.375E-2</c:v>
                </c:pt>
                <c:pt idx="2">
                  <c:v>0.15625</c:v>
                </c:pt>
                <c:pt idx="3">
                  <c:v>0.21875</c:v>
                </c:pt>
                <c:pt idx="4">
                  <c:v>0.34375</c:v>
                </c:pt>
                <c:pt idx="5">
                  <c:v>6.25E-2</c:v>
                </c:pt>
                <c:pt idx="6">
                  <c:v>0.25</c:v>
                </c:pt>
                <c:pt idx="7">
                  <c:v>0.125</c:v>
                </c:pt>
                <c:pt idx="8">
                  <c:v>0.1875</c:v>
                </c:pt>
                <c:pt idx="9">
                  <c:v>0.34375</c:v>
                </c:pt>
                <c:pt idx="10">
                  <c:v>0.3125</c:v>
                </c:pt>
              </c:numCache>
            </c:numRef>
          </c:val>
          <c:extLst>
            <c:ext xmlns:c16="http://schemas.microsoft.com/office/drawing/2014/chart" uri="{C3380CC4-5D6E-409C-BE32-E72D297353CC}">
              <c16:uniqueId val="{00000000-A154-433E-B8B0-8FF2C5CDE23B}"/>
            </c:ext>
          </c:extLst>
        </c:ser>
        <c:ser>
          <c:idx val="1"/>
          <c:order val="1"/>
          <c:tx>
            <c:strRef>
              <c:f>'Summary Data'!$I$2</c:f>
              <c:strCache>
                <c:ptCount val="1"/>
                <c:pt idx="0">
                  <c:v>2-Emerging</c:v>
                </c:pt>
              </c:strCache>
            </c:strRef>
          </c:tx>
          <c:spPr>
            <a:solidFill>
              <a:schemeClr val="accent3">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Data'!$A$11:$A$21</c:f>
              <c:strCache>
                <c:ptCount val="11"/>
                <c:pt idx="0">
                  <c:v>2.1 Designs a classroom organization and management system built upon sound, age appropriate expectations and research-based strategies for promoting positive behaviors.</c:v>
                </c:pt>
                <c:pt idx="1">
                  <c:v>2.2 Creates a positive climate that promotes respect and responsibility</c:v>
                </c:pt>
                <c:pt idx="2">
                  <c:v>2.3 Creates a safe, orderly, and stimulating learning environment that nurtures responsibility, motivation, and engagement of learners</c:v>
                </c:pt>
                <c:pt idx="3">
                  <c:v>2.4 Develops challenging, standards-based academic goals for each learner, using knowledge of cognitive, social, and emotional development</c:v>
                </c:pt>
                <c:pt idx="4">
                  <c:v>2.5 Engages learners in developing and monitoring goals for their own learning and behavior</c:v>
                </c:pt>
                <c:pt idx="5">
                  <c:v>2.6 Designs coherent lessons that integrate a variety of appropriate and effective instructional strategies</c:v>
                </c:pt>
                <c:pt idx="6">
                  <c:v>2.7 Creates learning activities that optimize each individual’s growth and achievement within a supportive environment</c:v>
                </c:pt>
                <c:pt idx="7">
                  <c:v>2.8 Uses formative assessments to provide specific and timely feedback to assist learners in meeting learning targets and to adjust instruction</c:v>
                </c:pt>
                <c:pt idx="8">
                  <c:v>2.9 Uses summative assessments to measure learner attainment of specified learning targets</c:v>
                </c:pt>
                <c:pt idx="9">
                  <c:v>2.10 Maintains evidence and records of learning performance to communicate progress</c:v>
                </c:pt>
                <c:pt idx="10">
                  <c:v>2.11 Analyzes and uses disaggregated standardized assessment results to inform planning for individual learners and classes</c:v>
                </c:pt>
              </c:strCache>
            </c:strRef>
          </c:cat>
          <c:val>
            <c:numRef>
              <c:f>'Summary Data'!$I$11:$I$21</c:f>
              <c:numCache>
                <c:formatCode>0.0%</c:formatCode>
                <c:ptCount val="11"/>
                <c:pt idx="0">
                  <c:v>0.375</c:v>
                </c:pt>
                <c:pt idx="1">
                  <c:v>0.21875</c:v>
                </c:pt>
                <c:pt idx="2">
                  <c:v>0.3125</c:v>
                </c:pt>
                <c:pt idx="3">
                  <c:v>0.28125</c:v>
                </c:pt>
                <c:pt idx="4">
                  <c:v>0.21875</c:v>
                </c:pt>
                <c:pt idx="5">
                  <c:v>0.5625</c:v>
                </c:pt>
                <c:pt idx="6">
                  <c:v>0.3125</c:v>
                </c:pt>
                <c:pt idx="7">
                  <c:v>0.4375</c:v>
                </c:pt>
                <c:pt idx="8">
                  <c:v>0.40625</c:v>
                </c:pt>
                <c:pt idx="9">
                  <c:v>0.1875</c:v>
                </c:pt>
                <c:pt idx="10">
                  <c:v>0.34375</c:v>
                </c:pt>
              </c:numCache>
            </c:numRef>
          </c:val>
          <c:extLst>
            <c:ext xmlns:c16="http://schemas.microsoft.com/office/drawing/2014/chart" uri="{C3380CC4-5D6E-409C-BE32-E72D297353CC}">
              <c16:uniqueId val="{00000005-A154-433E-B8B0-8FF2C5CDE23B}"/>
            </c:ext>
          </c:extLst>
        </c:ser>
        <c:ser>
          <c:idx val="2"/>
          <c:order val="2"/>
          <c:tx>
            <c:strRef>
              <c:f>'Summary Data'!$J$2</c:f>
              <c:strCache>
                <c:ptCount val="1"/>
                <c:pt idx="0">
                  <c:v>3-Applying</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Data'!$A$11:$A$21</c:f>
              <c:strCache>
                <c:ptCount val="11"/>
                <c:pt idx="0">
                  <c:v>2.1 Designs a classroom organization and management system built upon sound, age appropriate expectations and research-based strategies for promoting positive behaviors.</c:v>
                </c:pt>
                <c:pt idx="1">
                  <c:v>2.2 Creates a positive climate that promotes respect and responsibility</c:v>
                </c:pt>
                <c:pt idx="2">
                  <c:v>2.3 Creates a safe, orderly, and stimulating learning environment that nurtures responsibility, motivation, and engagement of learners</c:v>
                </c:pt>
                <c:pt idx="3">
                  <c:v>2.4 Develops challenging, standards-based academic goals for each learner, using knowledge of cognitive, social, and emotional development</c:v>
                </c:pt>
                <c:pt idx="4">
                  <c:v>2.5 Engages learners in developing and monitoring goals for their own learning and behavior</c:v>
                </c:pt>
                <c:pt idx="5">
                  <c:v>2.6 Designs coherent lessons that integrate a variety of appropriate and effective instructional strategies</c:v>
                </c:pt>
                <c:pt idx="6">
                  <c:v>2.7 Creates learning activities that optimize each individual’s growth and achievement within a supportive environment</c:v>
                </c:pt>
                <c:pt idx="7">
                  <c:v>2.8 Uses formative assessments to provide specific and timely feedback to assist learners in meeting learning targets and to adjust instruction</c:v>
                </c:pt>
                <c:pt idx="8">
                  <c:v>2.9 Uses summative assessments to measure learner attainment of specified learning targets</c:v>
                </c:pt>
                <c:pt idx="9">
                  <c:v>2.10 Maintains evidence and records of learning performance to communicate progress</c:v>
                </c:pt>
                <c:pt idx="10">
                  <c:v>2.11 Analyzes and uses disaggregated standardized assessment results to inform planning for individual learners and classes</c:v>
                </c:pt>
              </c:strCache>
            </c:strRef>
          </c:cat>
          <c:val>
            <c:numRef>
              <c:f>'Summary Data'!$J$11:$J$21</c:f>
              <c:numCache>
                <c:formatCode>0.0%</c:formatCode>
                <c:ptCount val="11"/>
                <c:pt idx="0">
                  <c:v>0.28125</c:v>
                </c:pt>
                <c:pt idx="1">
                  <c:v>0.375</c:v>
                </c:pt>
                <c:pt idx="2">
                  <c:v>0.375</c:v>
                </c:pt>
                <c:pt idx="3">
                  <c:v>0.40625</c:v>
                </c:pt>
                <c:pt idx="4">
                  <c:v>0.3125</c:v>
                </c:pt>
                <c:pt idx="5">
                  <c:v>0.3125</c:v>
                </c:pt>
                <c:pt idx="6">
                  <c:v>0.34375</c:v>
                </c:pt>
                <c:pt idx="7">
                  <c:v>0.34375</c:v>
                </c:pt>
                <c:pt idx="8">
                  <c:v>0.375</c:v>
                </c:pt>
                <c:pt idx="9">
                  <c:v>0.34375</c:v>
                </c:pt>
                <c:pt idx="10">
                  <c:v>0.28125</c:v>
                </c:pt>
              </c:numCache>
            </c:numRef>
          </c:val>
          <c:extLst>
            <c:ext xmlns:c16="http://schemas.microsoft.com/office/drawing/2014/chart" uri="{C3380CC4-5D6E-409C-BE32-E72D297353CC}">
              <c16:uniqueId val="{00000006-A154-433E-B8B0-8FF2C5CDE23B}"/>
            </c:ext>
          </c:extLst>
        </c:ser>
        <c:ser>
          <c:idx val="3"/>
          <c:order val="3"/>
          <c:tx>
            <c:strRef>
              <c:f>'Summary Data'!$K$2</c:f>
              <c:strCache>
                <c:ptCount val="1"/>
                <c:pt idx="0">
                  <c:v>4-Integrating</c:v>
                </c:pt>
              </c:strCache>
            </c:strRef>
          </c:tx>
          <c:spPr>
            <a:solidFill>
              <a:schemeClr val="accent3">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Data'!$A$11:$A$21</c:f>
              <c:strCache>
                <c:ptCount val="11"/>
                <c:pt idx="0">
                  <c:v>2.1 Designs a classroom organization and management system built upon sound, age appropriate expectations and research-based strategies for promoting positive behaviors.</c:v>
                </c:pt>
                <c:pt idx="1">
                  <c:v>2.2 Creates a positive climate that promotes respect and responsibility</c:v>
                </c:pt>
                <c:pt idx="2">
                  <c:v>2.3 Creates a safe, orderly, and stimulating learning environment that nurtures responsibility, motivation, and engagement of learners</c:v>
                </c:pt>
                <c:pt idx="3">
                  <c:v>2.4 Develops challenging, standards-based academic goals for each learner, using knowledge of cognitive, social, and emotional development</c:v>
                </c:pt>
                <c:pt idx="4">
                  <c:v>2.5 Engages learners in developing and monitoring goals for their own learning and behavior</c:v>
                </c:pt>
                <c:pt idx="5">
                  <c:v>2.6 Designs coherent lessons that integrate a variety of appropriate and effective instructional strategies</c:v>
                </c:pt>
                <c:pt idx="6">
                  <c:v>2.7 Creates learning activities that optimize each individual’s growth and achievement within a supportive environment</c:v>
                </c:pt>
                <c:pt idx="7">
                  <c:v>2.8 Uses formative assessments to provide specific and timely feedback to assist learners in meeting learning targets and to adjust instruction</c:v>
                </c:pt>
                <c:pt idx="8">
                  <c:v>2.9 Uses summative assessments to measure learner attainment of specified learning targets</c:v>
                </c:pt>
                <c:pt idx="9">
                  <c:v>2.10 Maintains evidence and records of learning performance to communicate progress</c:v>
                </c:pt>
                <c:pt idx="10">
                  <c:v>2.11 Analyzes and uses disaggregated standardized assessment results to inform planning for individual learners and classes</c:v>
                </c:pt>
              </c:strCache>
            </c:strRef>
          </c:cat>
          <c:val>
            <c:numRef>
              <c:f>'Summary Data'!$K$11:$K$21</c:f>
              <c:numCache>
                <c:formatCode>0.0%</c:formatCode>
                <c:ptCount val="11"/>
                <c:pt idx="0">
                  <c:v>0.21875</c:v>
                </c:pt>
                <c:pt idx="1">
                  <c:v>0.28125</c:v>
                </c:pt>
                <c:pt idx="2">
                  <c:v>0.15625</c:v>
                </c:pt>
                <c:pt idx="3">
                  <c:v>9.375E-2</c:v>
                </c:pt>
                <c:pt idx="4">
                  <c:v>9.375E-2</c:v>
                </c:pt>
                <c:pt idx="5">
                  <c:v>6.25E-2</c:v>
                </c:pt>
                <c:pt idx="6">
                  <c:v>9.375E-2</c:v>
                </c:pt>
                <c:pt idx="7">
                  <c:v>9.375E-2</c:v>
                </c:pt>
                <c:pt idx="8">
                  <c:v>3.125E-2</c:v>
                </c:pt>
                <c:pt idx="9">
                  <c:v>0.125</c:v>
                </c:pt>
                <c:pt idx="10">
                  <c:v>6.25E-2</c:v>
                </c:pt>
              </c:numCache>
            </c:numRef>
          </c:val>
          <c:extLst>
            <c:ext xmlns:c16="http://schemas.microsoft.com/office/drawing/2014/chart" uri="{C3380CC4-5D6E-409C-BE32-E72D297353CC}">
              <c16:uniqueId val="{00000007-A154-433E-B8B0-8FF2C5CDE23B}"/>
            </c:ext>
          </c:extLst>
        </c:ser>
        <c:ser>
          <c:idx val="4"/>
          <c:order val="4"/>
          <c:tx>
            <c:strRef>
              <c:f>'Summary Data'!$L$2</c:f>
              <c:strCache>
                <c:ptCount val="1"/>
                <c:pt idx="0">
                  <c:v>5-Innovating</c:v>
                </c:pt>
              </c:strCache>
            </c:strRef>
          </c:tx>
          <c:spPr>
            <a:solidFill>
              <a:schemeClr val="accent3">
                <a:tint val="54000"/>
              </a:schemeClr>
            </a:solidFill>
            <a:ln>
              <a:noFill/>
            </a:ln>
            <a:effectLst/>
          </c:spPr>
          <c:invertIfNegative val="0"/>
          <c:dLbls>
            <c:dLbl>
              <c:idx val="5"/>
              <c:layout>
                <c:manualLayout>
                  <c:x val="0"/>
                  <c:y val="-1.07962213225371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154-433E-B8B0-8FF2C5CDE23B}"/>
                </c:ext>
              </c:extLst>
            </c:dLbl>
            <c:dLbl>
              <c:idx val="8"/>
              <c:layout>
                <c:manualLayout>
                  <c:x val="0"/>
                  <c:y val="-1.07962213225371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154-433E-B8B0-8FF2C5CDE23B}"/>
                </c:ext>
              </c:extLst>
            </c:dLbl>
            <c:dLbl>
              <c:idx val="10"/>
              <c:layout>
                <c:manualLayout>
                  <c:x val="-9.7895252080288471E-4"/>
                  <c:y val="-1.619433198380568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154-433E-B8B0-8FF2C5CDE23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Data'!$A$11:$A$21</c:f>
              <c:strCache>
                <c:ptCount val="11"/>
                <c:pt idx="0">
                  <c:v>2.1 Designs a classroom organization and management system built upon sound, age appropriate expectations and research-based strategies for promoting positive behaviors.</c:v>
                </c:pt>
                <c:pt idx="1">
                  <c:v>2.2 Creates a positive climate that promotes respect and responsibility</c:v>
                </c:pt>
                <c:pt idx="2">
                  <c:v>2.3 Creates a safe, orderly, and stimulating learning environment that nurtures responsibility, motivation, and engagement of learners</c:v>
                </c:pt>
                <c:pt idx="3">
                  <c:v>2.4 Develops challenging, standards-based academic goals for each learner, using knowledge of cognitive, social, and emotional development</c:v>
                </c:pt>
                <c:pt idx="4">
                  <c:v>2.5 Engages learners in developing and monitoring goals for their own learning and behavior</c:v>
                </c:pt>
                <c:pt idx="5">
                  <c:v>2.6 Designs coherent lessons that integrate a variety of appropriate and effective instructional strategies</c:v>
                </c:pt>
                <c:pt idx="6">
                  <c:v>2.7 Creates learning activities that optimize each individual’s growth and achievement within a supportive environment</c:v>
                </c:pt>
                <c:pt idx="7">
                  <c:v>2.8 Uses formative assessments to provide specific and timely feedback to assist learners in meeting learning targets and to adjust instruction</c:v>
                </c:pt>
                <c:pt idx="8">
                  <c:v>2.9 Uses summative assessments to measure learner attainment of specified learning targets</c:v>
                </c:pt>
                <c:pt idx="9">
                  <c:v>2.10 Maintains evidence and records of learning performance to communicate progress</c:v>
                </c:pt>
                <c:pt idx="10">
                  <c:v>2.11 Analyzes and uses disaggregated standardized assessment results to inform planning for individual learners and classes</c:v>
                </c:pt>
              </c:strCache>
            </c:strRef>
          </c:cat>
          <c:val>
            <c:numRef>
              <c:f>'Summary Data'!$L$11:$L$21</c:f>
              <c:numCache>
                <c:formatCode>0.0%</c:formatCode>
                <c:ptCount val="11"/>
                <c:pt idx="0">
                  <c:v>0</c:v>
                </c:pt>
                <c:pt idx="1">
                  <c:v>3.125E-2</c:v>
                </c:pt>
                <c:pt idx="2">
                  <c:v>0</c:v>
                </c:pt>
                <c:pt idx="3">
                  <c:v>0</c:v>
                </c:pt>
                <c:pt idx="4">
                  <c:v>3.125E-2</c:v>
                </c:pt>
                <c:pt idx="5">
                  <c:v>0</c:v>
                </c:pt>
                <c:pt idx="6">
                  <c:v>0</c:v>
                </c:pt>
                <c:pt idx="7">
                  <c:v>0</c:v>
                </c:pt>
                <c:pt idx="8">
                  <c:v>0</c:v>
                </c:pt>
                <c:pt idx="9">
                  <c:v>0</c:v>
                </c:pt>
                <c:pt idx="10">
                  <c:v>0</c:v>
                </c:pt>
              </c:numCache>
            </c:numRef>
          </c:val>
          <c:extLst>
            <c:ext xmlns:c16="http://schemas.microsoft.com/office/drawing/2014/chart" uri="{C3380CC4-5D6E-409C-BE32-E72D297353CC}">
              <c16:uniqueId val="{00000008-A154-433E-B8B0-8FF2C5CDE23B}"/>
            </c:ext>
          </c:extLst>
        </c:ser>
        <c:dLbls>
          <c:dLblPos val="ctr"/>
          <c:showLegendKey val="0"/>
          <c:showVal val="1"/>
          <c:showCatName val="0"/>
          <c:showSerName val="0"/>
          <c:showPercent val="0"/>
          <c:showBubbleSize val="0"/>
        </c:dLbls>
        <c:gapWidth val="150"/>
        <c:overlap val="100"/>
        <c:axId val="353454432"/>
        <c:axId val="353454760"/>
      </c:barChart>
      <c:catAx>
        <c:axId val="35345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454760"/>
        <c:crosses val="autoZero"/>
        <c:auto val="1"/>
        <c:lblAlgn val="ctr"/>
        <c:lblOffset val="100"/>
        <c:noMultiLvlLbl val="0"/>
      </c:catAx>
      <c:valAx>
        <c:axId val="35345476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454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Standard 3 Indicator Rating</a:t>
            </a:r>
            <a:r>
              <a:rPr lang="en-US" baseline="0"/>
              <a:t> Breakdown- Percentage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'Summary Data'!$H$2</c:f>
              <c:strCache>
                <c:ptCount val="1"/>
                <c:pt idx="0">
                  <c:v>1-Preservice and Beginning</c:v>
                </c:pt>
              </c:strCache>
            </c:strRef>
          </c:tx>
          <c:spPr>
            <a:solidFill>
              <a:schemeClr val="accent3">
                <a:shade val="53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Data'!$A$25:$A$32</c:f>
              <c:strCache>
                <c:ptCount val="8"/>
                <c:pt idx="0">
                  <c:v>3.1 Demonstrates standard oral and written communications and integrates appropriate communication strategies</c:v>
                </c:pt>
                <c:pt idx="1">
                  <c:v>3.2 Fosters and responds to effective verbal and nonverbal communications during instruction</c:v>
                </c:pt>
                <c:pt idx="2">
                  <c:v>3.3 Uses age-appropriate instructional strategies to improve learners’ skills in critical literacy components</c:v>
                </c:pt>
                <c:pt idx="3">
                  <c:v>3.4 Integrates narrative and expository reading strategies across the curriculum</c:v>
                </c:pt>
                <c:pt idx="4">
                  <c:v>3.5 Solves mathematical problems across subject areas using a variety of strategies to verify and interpret results and to draw conclusions</c:v>
                </c:pt>
                <c:pt idx="5">
                  <c:v>3.6 Communicates mathematical concepts, processes, and symbols within the content taught</c:v>
                </c:pt>
                <c:pt idx="6">
                  <c:v>3.7 Identifies and integrates available emerging technologies into the teaching of all content areas</c:v>
                </c:pt>
                <c:pt idx="7">
                  <c:v>3.8 Facilitates learners’ individual and collaborative use of technology and evaluates their technological proficiency</c:v>
                </c:pt>
              </c:strCache>
            </c:strRef>
          </c:cat>
          <c:val>
            <c:numRef>
              <c:f>'Summary Data'!$H$25:$H$32</c:f>
              <c:numCache>
                <c:formatCode>0.0%</c:formatCode>
                <c:ptCount val="8"/>
                <c:pt idx="0">
                  <c:v>0.28125</c:v>
                </c:pt>
                <c:pt idx="1">
                  <c:v>0.125</c:v>
                </c:pt>
                <c:pt idx="2">
                  <c:v>0.28125</c:v>
                </c:pt>
                <c:pt idx="3">
                  <c:v>0.3125</c:v>
                </c:pt>
                <c:pt idx="4">
                  <c:v>0.40625</c:v>
                </c:pt>
                <c:pt idx="5">
                  <c:v>0.375</c:v>
                </c:pt>
                <c:pt idx="6">
                  <c:v>0.25</c:v>
                </c:pt>
                <c:pt idx="7">
                  <c:v>0.25</c:v>
                </c:pt>
              </c:numCache>
            </c:numRef>
          </c:val>
          <c:extLst>
            <c:ext xmlns:c16="http://schemas.microsoft.com/office/drawing/2014/chart" uri="{C3380CC4-5D6E-409C-BE32-E72D297353CC}">
              <c16:uniqueId val="{00000000-09BF-4ACE-84E1-EED8A286AEC3}"/>
            </c:ext>
          </c:extLst>
        </c:ser>
        <c:ser>
          <c:idx val="1"/>
          <c:order val="1"/>
          <c:tx>
            <c:strRef>
              <c:f>'Summary Data'!$I$2</c:f>
              <c:strCache>
                <c:ptCount val="1"/>
                <c:pt idx="0">
                  <c:v>2-Emerging</c:v>
                </c:pt>
              </c:strCache>
            </c:strRef>
          </c:tx>
          <c:spPr>
            <a:solidFill>
              <a:schemeClr val="accent3">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Data'!$A$25:$A$32</c:f>
              <c:strCache>
                <c:ptCount val="8"/>
                <c:pt idx="0">
                  <c:v>3.1 Demonstrates standard oral and written communications and integrates appropriate communication strategies</c:v>
                </c:pt>
                <c:pt idx="1">
                  <c:v>3.2 Fosters and responds to effective verbal and nonverbal communications during instruction</c:v>
                </c:pt>
                <c:pt idx="2">
                  <c:v>3.3 Uses age-appropriate instructional strategies to improve learners’ skills in critical literacy components</c:v>
                </c:pt>
                <c:pt idx="3">
                  <c:v>3.4 Integrates narrative and expository reading strategies across the curriculum</c:v>
                </c:pt>
                <c:pt idx="4">
                  <c:v>3.5 Solves mathematical problems across subject areas using a variety of strategies to verify and interpret results and to draw conclusions</c:v>
                </c:pt>
                <c:pt idx="5">
                  <c:v>3.6 Communicates mathematical concepts, processes, and symbols within the content taught</c:v>
                </c:pt>
                <c:pt idx="6">
                  <c:v>3.7 Identifies and integrates available emerging technologies into the teaching of all content areas</c:v>
                </c:pt>
                <c:pt idx="7">
                  <c:v>3.8 Facilitates learners’ individual and collaborative use of technology and evaluates their technological proficiency</c:v>
                </c:pt>
              </c:strCache>
            </c:strRef>
          </c:cat>
          <c:val>
            <c:numRef>
              <c:f>'Summary Data'!$I$25:$I$32</c:f>
              <c:numCache>
                <c:formatCode>0.0%</c:formatCode>
                <c:ptCount val="8"/>
                <c:pt idx="0">
                  <c:v>0.25</c:v>
                </c:pt>
                <c:pt idx="1">
                  <c:v>0.40625</c:v>
                </c:pt>
                <c:pt idx="2">
                  <c:v>0.34375</c:v>
                </c:pt>
                <c:pt idx="3">
                  <c:v>0.21875</c:v>
                </c:pt>
                <c:pt idx="4">
                  <c:v>0.25</c:v>
                </c:pt>
                <c:pt idx="5">
                  <c:v>0.25</c:v>
                </c:pt>
                <c:pt idx="6">
                  <c:v>0.34375</c:v>
                </c:pt>
                <c:pt idx="7">
                  <c:v>0.40625</c:v>
                </c:pt>
              </c:numCache>
            </c:numRef>
          </c:val>
          <c:extLst>
            <c:ext xmlns:c16="http://schemas.microsoft.com/office/drawing/2014/chart" uri="{C3380CC4-5D6E-409C-BE32-E72D297353CC}">
              <c16:uniqueId val="{00000008-09BF-4ACE-84E1-EED8A286AEC3}"/>
            </c:ext>
          </c:extLst>
        </c:ser>
        <c:ser>
          <c:idx val="2"/>
          <c:order val="2"/>
          <c:tx>
            <c:strRef>
              <c:f>'Summary Data'!$J$2</c:f>
              <c:strCache>
                <c:ptCount val="1"/>
                <c:pt idx="0">
                  <c:v>3-Applying</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Data'!$A$25:$A$32</c:f>
              <c:strCache>
                <c:ptCount val="8"/>
                <c:pt idx="0">
                  <c:v>3.1 Demonstrates standard oral and written communications and integrates appropriate communication strategies</c:v>
                </c:pt>
                <c:pt idx="1">
                  <c:v>3.2 Fosters and responds to effective verbal and nonverbal communications during instruction</c:v>
                </c:pt>
                <c:pt idx="2">
                  <c:v>3.3 Uses age-appropriate instructional strategies to improve learners’ skills in critical literacy components</c:v>
                </c:pt>
                <c:pt idx="3">
                  <c:v>3.4 Integrates narrative and expository reading strategies across the curriculum</c:v>
                </c:pt>
                <c:pt idx="4">
                  <c:v>3.5 Solves mathematical problems across subject areas using a variety of strategies to verify and interpret results and to draw conclusions</c:v>
                </c:pt>
                <c:pt idx="5">
                  <c:v>3.6 Communicates mathematical concepts, processes, and symbols within the content taught</c:v>
                </c:pt>
                <c:pt idx="6">
                  <c:v>3.7 Identifies and integrates available emerging technologies into the teaching of all content areas</c:v>
                </c:pt>
                <c:pt idx="7">
                  <c:v>3.8 Facilitates learners’ individual and collaborative use of technology and evaluates their technological proficiency</c:v>
                </c:pt>
              </c:strCache>
            </c:strRef>
          </c:cat>
          <c:val>
            <c:numRef>
              <c:f>'Summary Data'!$J$25:$J$32</c:f>
              <c:numCache>
                <c:formatCode>0.0%</c:formatCode>
                <c:ptCount val="8"/>
                <c:pt idx="0">
                  <c:v>0.3125</c:v>
                </c:pt>
                <c:pt idx="1">
                  <c:v>0.4375</c:v>
                </c:pt>
                <c:pt idx="2">
                  <c:v>0.15625</c:v>
                </c:pt>
                <c:pt idx="3">
                  <c:v>0.375</c:v>
                </c:pt>
                <c:pt idx="4">
                  <c:v>0.28125</c:v>
                </c:pt>
                <c:pt idx="5">
                  <c:v>0.25</c:v>
                </c:pt>
                <c:pt idx="6">
                  <c:v>0.34375</c:v>
                </c:pt>
                <c:pt idx="7">
                  <c:v>0.25</c:v>
                </c:pt>
              </c:numCache>
            </c:numRef>
          </c:val>
          <c:extLst>
            <c:ext xmlns:c16="http://schemas.microsoft.com/office/drawing/2014/chart" uri="{C3380CC4-5D6E-409C-BE32-E72D297353CC}">
              <c16:uniqueId val="{00000009-09BF-4ACE-84E1-EED8A286AEC3}"/>
            </c:ext>
          </c:extLst>
        </c:ser>
        <c:ser>
          <c:idx val="3"/>
          <c:order val="3"/>
          <c:tx>
            <c:strRef>
              <c:f>'Summary Data'!$K$2</c:f>
              <c:strCache>
                <c:ptCount val="1"/>
                <c:pt idx="0">
                  <c:v>4-Integrating</c:v>
                </c:pt>
              </c:strCache>
            </c:strRef>
          </c:tx>
          <c:spPr>
            <a:solidFill>
              <a:schemeClr val="accent3">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Data'!$A$25:$A$32</c:f>
              <c:strCache>
                <c:ptCount val="8"/>
                <c:pt idx="0">
                  <c:v>3.1 Demonstrates standard oral and written communications and integrates appropriate communication strategies</c:v>
                </c:pt>
                <c:pt idx="1">
                  <c:v>3.2 Fosters and responds to effective verbal and nonverbal communications during instruction</c:v>
                </c:pt>
                <c:pt idx="2">
                  <c:v>3.3 Uses age-appropriate instructional strategies to improve learners’ skills in critical literacy components</c:v>
                </c:pt>
                <c:pt idx="3">
                  <c:v>3.4 Integrates narrative and expository reading strategies across the curriculum</c:v>
                </c:pt>
                <c:pt idx="4">
                  <c:v>3.5 Solves mathematical problems across subject areas using a variety of strategies to verify and interpret results and to draw conclusions</c:v>
                </c:pt>
                <c:pt idx="5">
                  <c:v>3.6 Communicates mathematical concepts, processes, and symbols within the content taught</c:v>
                </c:pt>
                <c:pt idx="6">
                  <c:v>3.7 Identifies and integrates available emerging technologies into the teaching of all content areas</c:v>
                </c:pt>
                <c:pt idx="7">
                  <c:v>3.8 Facilitates learners’ individual and collaborative use of technology and evaluates their technological proficiency</c:v>
                </c:pt>
              </c:strCache>
            </c:strRef>
          </c:cat>
          <c:val>
            <c:numRef>
              <c:f>'Summary Data'!$K$25:$K$32</c:f>
              <c:numCache>
                <c:formatCode>0.0%</c:formatCode>
                <c:ptCount val="8"/>
                <c:pt idx="0">
                  <c:v>0.15625</c:v>
                </c:pt>
                <c:pt idx="1">
                  <c:v>3.125E-2</c:v>
                </c:pt>
                <c:pt idx="2">
                  <c:v>0.21875</c:v>
                </c:pt>
                <c:pt idx="3">
                  <c:v>9.375E-2</c:v>
                </c:pt>
                <c:pt idx="4">
                  <c:v>6.25E-2</c:v>
                </c:pt>
                <c:pt idx="5">
                  <c:v>0.125</c:v>
                </c:pt>
                <c:pt idx="6">
                  <c:v>3.125E-2</c:v>
                </c:pt>
                <c:pt idx="7">
                  <c:v>9.375E-2</c:v>
                </c:pt>
              </c:numCache>
            </c:numRef>
          </c:val>
          <c:extLst>
            <c:ext xmlns:c16="http://schemas.microsoft.com/office/drawing/2014/chart" uri="{C3380CC4-5D6E-409C-BE32-E72D297353CC}">
              <c16:uniqueId val="{0000000A-09BF-4ACE-84E1-EED8A286AEC3}"/>
            </c:ext>
          </c:extLst>
        </c:ser>
        <c:ser>
          <c:idx val="4"/>
          <c:order val="4"/>
          <c:tx>
            <c:strRef>
              <c:f>'Summary Data'!$L$2</c:f>
              <c:strCache>
                <c:ptCount val="1"/>
                <c:pt idx="0">
                  <c:v>5-Innovating</c:v>
                </c:pt>
              </c:strCache>
            </c:strRef>
          </c:tx>
          <c:spPr>
            <a:solidFill>
              <a:schemeClr val="accent3">
                <a:tint val="54000"/>
              </a:schemeClr>
            </a:solidFill>
            <a:ln>
              <a:noFill/>
            </a:ln>
            <a:effectLst/>
          </c:spPr>
          <c:invertIfNegative val="0"/>
          <c:dLbls>
            <c:dLbl>
              <c:idx val="1"/>
              <c:layout>
                <c:manualLayout>
                  <c:x val="0"/>
                  <c:y val="-1.34952766531713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9BF-4ACE-84E1-EED8A286AEC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Data'!$A$25:$A$32</c:f>
              <c:strCache>
                <c:ptCount val="8"/>
                <c:pt idx="0">
                  <c:v>3.1 Demonstrates standard oral and written communications and integrates appropriate communication strategies</c:v>
                </c:pt>
                <c:pt idx="1">
                  <c:v>3.2 Fosters and responds to effective verbal and nonverbal communications during instruction</c:v>
                </c:pt>
                <c:pt idx="2">
                  <c:v>3.3 Uses age-appropriate instructional strategies to improve learners’ skills in critical literacy components</c:v>
                </c:pt>
                <c:pt idx="3">
                  <c:v>3.4 Integrates narrative and expository reading strategies across the curriculum</c:v>
                </c:pt>
                <c:pt idx="4">
                  <c:v>3.5 Solves mathematical problems across subject areas using a variety of strategies to verify and interpret results and to draw conclusions</c:v>
                </c:pt>
                <c:pt idx="5">
                  <c:v>3.6 Communicates mathematical concepts, processes, and symbols within the content taught</c:v>
                </c:pt>
                <c:pt idx="6">
                  <c:v>3.7 Identifies and integrates available emerging technologies into the teaching of all content areas</c:v>
                </c:pt>
                <c:pt idx="7">
                  <c:v>3.8 Facilitates learners’ individual and collaborative use of technology and evaluates their technological proficiency</c:v>
                </c:pt>
              </c:strCache>
            </c:strRef>
          </c:cat>
          <c:val>
            <c:numRef>
              <c:f>'Summary Data'!$L$25:$L$32</c:f>
              <c:numCache>
                <c:formatCode>0.0%</c:formatCode>
                <c:ptCount val="8"/>
                <c:pt idx="0">
                  <c:v>0</c:v>
                </c:pt>
                <c:pt idx="1">
                  <c:v>0</c:v>
                </c:pt>
                <c:pt idx="2">
                  <c:v>0</c:v>
                </c:pt>
                <c:pt idx="3">
                  <c:v>0</c:v>
                </c:pt>
                <c:pt idx="4">
                  <c:v>0</c:v>
                </c:pt>
                <c:pt idx="5">
                  <c:v>0</c:v>
                </c:pt>
                <c:pt idx="6">
                  <c:v>3.125E-2</c:v>
                </c:pt>
                <c:pt idx="7">
                  <c:v>0</c:v>
                </c:pt>
              </c:numCache>
            </c:numRef>
          </c:val>
          <c:extLst>
            <c:ext xmlns:c16="http://schemas.microsoft.com/office/drawing/2014/chart" uri="{C3380CC4-5D6E-409C-BE32-E72D297353CC}">
              <c16:uniqueId val="{0000000B-09BF-4ACE-84E1-EED8A286AEC3}"/>
            </c:ext>
          </c:extLst>
        </c:ser>
        <c:dLbls>
          <c:dLblPos val="ctr"/>
          <c:showLegendKey val="0"/>
          <c:showVal val="1"/>
          <c:showCatName val="0"/>
          <c:showSerName val="0"/>
          <c:showPercent val="0"/>
          <c:showBubbleSize val="0"/>
        </c:dLbls>
        <c:gapWidth val="150"/>
        <c:overlap val="100"/>
        <c:axId val="353454432"/>
        <c:axId val="353454760"/>
      </c:barChart>
      <c:catAx>
        <c:axId val="35345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454760"/>
        <c:crosses val="autoZero"/>
        <c:auto val="1"/>
        <c:lblAlgn val="ctr"/>
        <c:lblOffset val="100"/>
        <c:noMultiLvlLbl val="0"/>
      </c:catAx>
      <c:valAx>
        <c:axId val="35345476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454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Standard 4 Indicator Rating</a:t>
            </a:r>
            <a:r>
              <a:rPr lang="en-US" baseline="0"/>
              <a:t> Breakdown- Percentage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'Summary Data'!$H$2</c:f>
              <c:strCache>
                <c:ptCount val="1"/>
                <c:pt idx="0">
                  <c:v>1-Preservice and Beginning</c:v>
                </c:pt>
              </c:strCache>
            </c:strRef>
          </c:tx>
          <c:spPr>
            <a:solidFill>
              <a:schemeClr val="accent3">
                <a:shade val="53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Data'!$A$36:$A$45</c:f>
              <c:strCache>
                <c:ptCount val="10"/>
                <c:pt idx="0">
                  <c:v>4.1 Develops culturally responsive curriculum and instruction in response to differences in individual experiences; cultural, ethnic, gender, and linguistic diversity; and socioeconomic status</c:v>
                </c:pt>
                <c:pt idx="1">
                  <c:v>4.2 Communicates in ways that demonstrate sensitivity to diversity and that acknowledge and respond to various cultural, ethnic, and social modes of communication and participation</c:v>
                </c:pt>
                <c:pt idx="2">
                  <c:v>4.3 Demonstrates and applies to own practice an understanding of how personal and cultural biases can affect teaching and learning</c:v>
                </c:pt>
                <c:pt idx="3">
                  <c:v>4.4 Supports learners to accelerate language acquisition by utilizing their native language and linguistic background</c:v>
                </c:pt>
                <c:pt idx="4">
                  <c:v>4.5 Guides second-language acquisition and utilizes English Language Proficiency strategies to support learning</c:v>
                </c:pt>
                <c:pt idx="5">
                  <c:v>4.6 Differentiates between learner difficulties related to cognitive or skill development and difficulties related to language learning</c:v>
                </c:pt>
                <c:pt idx="6">
                  <c:v>4.7 Understands and recognizes the characteristics of exceptionality in learning, including the range of physical and mental disabilities, social and emotional disorders, giftedness, dyslexia, and attention deficit disorder, in order to assist in appropria</c:v>
                </c:pt>
                <c:pt idx="7">
                  <c:v>4.8 Facilitates inclusive learning environments that support and address the needs of learners with learning differences and disabilities</c:v>
                </c:pt>
                <c:pt idx="8">
                  <c:v>4.9 Helps students assess their own learning styles and build upon identified strengths</c:v>
                </c:pt>
                <c:pt idx="9">
                  <c:v>4.10 Designs learning experiences that engage all learning styles and multiple intelligences</c:v>
                </c:pt>
              </c:strCache>
            </c:strRef>
          </c:cat>
          <c:val>
            <c:numRef>
              <c:f>'Summary Data'!$H$36:$H$45</c:f>
              <c:numCache>
                <c:formatCode>0.0%</c:formatCode>
                <c:ptCount val="10"/>
                <c:pt idx="0">
                  <c:v>0.25</c:v>
                </c:pt>
                <c:pt idx="1">
                  <c:v>0.1875</c:v>
                </c:pt>
                <c:pt idx="2">
                  <c:v>6.25E-2</c:v>
                </c:pt>
                <c:pt idx="3">
                  <c:v>0.375</c:v>
                </c:pt>
                <c:pt idx="4">
                  <c:v>0.375</c:v>
                </c:pt>
                <c:pt idx="5">
                  <c:v>0.375</c:v>
                </c:pt>
                <c:pt idx="6">
                  <c:v>0.3125</c:v>
                </c:pt>
                <c:pt idx="7">
                  <c:v>0.1875</c:v>
                </c:pt>
                <c:pt idx="8">
                  <c:v>0.3125</c:v>
                </c:pt>
                <c:pt idx="9">
                  <c:v>0.25</c:v>
                </c:pt>
              </c:numCache>
            </c:numRef>
          </c:val>
          <c:extLst>
            <c:ext xmlns:c16="http://schemas.microsoft.com/office/drawing/2014/chart" uri="{C3380CC4-5D6E-409C-BE32-E72D297353CC}">
              <c16:uniqueId val="{00000000-591E-4B81-AB16-2A9F14893F84}"/>
            </c:ext>
          </c:extLst>
        </c:ser>
        <c:ser>
          <c:idx val="1"/>
          <c:order val="1"/>
          <c:tx>
            <c:strRef>
              <c:f>'Summary Data'!$I$2</c:f>
              <c:strCache>
                <c:ptCount val="1"/>
                <c:pt idx="0">
                  <c:v>2-Emerging</c:v>
                </c:pt>
              </c:strCache>
            </c:strRef>
          </c:tx>
          <c:spPr>
            <a:solidFill>
              <a:schemeClr val="accent3">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Data'!$A$36:$A$45</c:f>
              <c:strCache>
                <c:ptCount val="10"/>
                <c:pt idx="0">
                  <c:v>4.1 Develops culturally responsive curriculum and instruction in response to differences in individual experiences; cultural, ethnic, gender, and linguistic diversity; and socioeconomic status</c:v>
                </c:pt>
                <c:pt idx="1">
                  <c:v>4.2 Communicates in ways that demonstrate sensitivity to diversity and that acknowledge and respond to various cultural, ethnic, and social modes of communication and participation</c:v>
                </c:pt>
                <c:pt idx="2">
                  <c:v>4.3 Demonstrates and applies to own practice an understanding of how personal and cultural biases can affect teaching and learning</c:v>
                </c:pt>
                <c:pt idx="3">
                  <c:v>4.4 Supports learners to accelerate language acquisition by utilizing their native language and linguistic background</c:v>
                </c:pt>
                <c:pt idx="4">
                  <c:v>4.5 Guides second-language acquisition and utilizes English Language Proficiency strategies to support learning</c:v>
                </c:pt>
                <c:pt idx="5">
                  <c:v>4.6 Differentiates between learner difficulties related to cognitive or skill development and difficulties related to language learning</c:v>
                </c:pt>
                <c:pt idx="6">
                  <c:v>4.7 Understands and recognizes the characteristics of exceptionality in learning, including the range of physical and mental disabilities, social and emotional disorders, giftedness, dyslexia, and attention deficit disorder, in order to assist in appropria</c:v>
                </c:pt>
                <c:pt idx="7">
                  <c:v>4.8 Facilitates inclusive learning environments that support and address the needs of learners with learning differences and disabilities</c:v>
                </c:pt>
                <c:pt idx="8">
                  <c:v>4.9 Helps students assess their own learning styles and build upon identified strengths</c:v>
                </c:pt>
                <c:pt idx="9">
                  <c:v>4.10 Designs learning experiences that engage all learning styles and multiple intelligences</c:v>
                </c:pt>
              </c:strCache>
            </c:strRef>
          </c:cat>
          <c:val>
            <c:numRef>
              <c:f>'Summary Data'!$I$36:$I$45</c:f>
              <c:numCache>
                <c:formatCode>0.0%</c:formatCode>
                <c:ptCount val="10"/>
                <c:pt idx="0">
                  <c:v>0.3125</c:v>
                </c:pt>
                <c:pt idx="1">
                  <c:v>0.375</c:v>
                </c:pt>
                <c:pt idx="2">
                  <c:v>0.53125</c:v>
                </c:pt>
                <c:pt idx="3">
                  <c:v>0.40625</c:v>
                </c:pt>
                <c:pt idx="4">
                  <c:v>0.375</c:v>
                </c:pt>
                <c:pt idx="5">
                  <c:v>0.28125</c:v>
                </c:pt>
                <c:pt idx="6">
                  <c:v>0.125</c:v>
                </c:pt>
                <c:pt idx="7">
                  <c:v>0.25</c:v>
                </c:pt>
                <c:pt idx="8">
                  <c:v>0.25</c:v>
                </c:pt>
                <c:pt idx="9">
                  <c:v>0.34375</c:v>
                </c:pt>
              </c:numCache>
            </c:numRef>
          </c:val>
          <c:extLst>
            <c:ext xmlns:c16="http://schemas.microsoft.com/office/drawing/2014/chart" uri="{C3380CC4-5D6E-409C-BE32-E72D297353CC}">
              <c16:uniqueId val="{00000008-591E-4B81-AB16-2A9F14893F84}"/>
            </c:ext>
          </c:extLst>
        </c:ser>
        <c:ser>
          <c:idx val="2"/>
          <c:order val="2"/>
          <c:tx>
            <c:strRef>
              <c:f>'Summary Data'!$J$2</c:f>
              <c:strCache>
                <c:ptCount val="1"/>
                <c:pt idx="0">
                  <c:v>3-Applying</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Data'!$A$36:$A$45</c:f>
              <c:strCache>
                <c:ptCount val="10"/>
                <c:pt idx="0">
                  <c:v>4.1 Develops culturally responsive curriculum and instruction in response to differences in individual experiences; cultural, ethnic, gender, and linguistic diversity; and socioeconomic status</c:v>
                </c:pt>
                <c:pt idx="1">
                  <c:v>4.2 Communicates in ways that demonstrate sensitivity to diversity and that acknowledge and respond to various cultural, ethnic, and social modes of communication and participation</c:v>
                </c:pt>
                <c:pt idx="2">
                  <c:v>4.3 Demonstrates and applies to own practice an understanding of how personal and cultural biases can affect teaching and learning</c:v>
                </c:pt>
                <c:pt idx="3">
                  <c:v>4.4 Supports learners to accelerate language acquisition by utilizing their native language and linguistic background</c:v>
                </c:pt>
                <c:pt idx="4">
                  <c:v>4.5 Guides second-language acquisition and utilizes English Language Proficiency strategies to support learning</c:v>
                </c:pt>
                <c:pt idx="5">
                  <c:v>4.6 Differentiates between learner difficulties related to cognitive or skill development and difficulties related to language learning</c:v>
                </c:pt>
                <c:pt idx="6">
                  <c:v>4.7 Understands and recognizes the characteristics of exceptionality in learning, including the range of physical and mental disabilities, social and emotional disorders, giftedness, dyslexia, and attention deficit disorder, in order to assist in appropria</c:v>
                </c:pt>
                <c:pt idx="7">
                  <c:v>4.8 Facilitates inclusive learning environments that support and address the needs of learners with learning differences and disabilities</c:v>
                </c:pt>
                <c:pt idx="8">
                  <c:v>4.9 Helps students assess their own learning styles and build upon identified strengths</c:v>
                </c:pt>
                <c:pt idx="9">
                  <c:v>4.10 Designs learning experiences that engage all learning styles and multiple intelligences</c:v>
                </c:pt>
              </c:strCache>
            </c:strRef>
          </c:cat>
          <c:val>
            <c:numRef>
              <c:f>'Summary Data'!$J$36:$J$45</c:f>
              <c:numCache>
                <c:formatCode>0.0%</c:formatCode>
                <c:ptCount val="10"/>
                <c:pt idx="0">
                  <c:v>0.375</c:v>
                </c:pt>
                <c:pt idx="1">
                  <c:v>0.40625</c:v>
                </c:pt>
                <c:pt idx="2">
                  <c:v>0.3125</c:v>
                </c:pt>
                <c:pt idx="3">
                  <c:v>0.1875</c:v>
                </c:pt>
                <c:pt idx="4">
                  <c:v>0.21875</c:v>
                </c:pt>
                <c:pt idx="5">
                  <c:v>0.28125</c:v>
                </c:pt>
                <c:pt idx="6">
                  <c:v>0.4375</c:v>
                </c:pt>
                <c:pt idx="7">
                  <c:v>0.46875</c:v>
                </c:pt>
                <c:pt idx="8">
                  <c:v>0.375</c:v>
                </c:pt>
                <c:pt idx="9">
                  <c:v>0.3125</c:v>
                </c:pt>
              </c:numCache>
            </c:numRef>
          </c:val>
          <c:extLst>
            <c:ext xmlns:c16="http://schemas.microsoft.com/office/drawing/2014/chart" uri="{C3380CC4-5D6E-409C-BE32-E72D297353CC}">
              <c16:uniqueId val="{00000009-591E-4B81-AB16-2A9F14893F84}"/>
            </c:ext>
          </c:extLst>
        </c:ser>
        <c:ser>
          <c:idx val="3"/>
          <c:order val="3"/>
          <c:tx>
            <c:strRef>
              <c:f>'Summary Data'!$K$2</c:f>
              <c:strCache>
                <c:ptCount val="1"/>
                <c:pt idx="0">
                  <c:v>4-Integrating</c:v>
                </c:pt>
              </c:strCache>
            </c:strRef>
          </c:tx>
          <c:spPr>
            <a:solidFill>
              <a:schemeClr val="accent3">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Data'!$A$36:$A$45</c:f>
              <c:strCache>
                <c:ptCount val="10"/>
                <c:pt idx="0">
                  <c:v>4.1 Develops culturally responsive curriculum and instruction in response to differences in individual experiences; cultural, ethnic, gender, and linguistic diversity; and socioeconomic status</c:v>
                </c:pt>
                <c:pt idx="1">
                  <c:v>4.2 Communicates in ways that demonstrate sensitivity to diversity and that acknowledge and respond to various cultural, ethnic, and social modes of communication and participation</c:v>
                </c:pt>
                <c:pt idx="2">
                  <c:v>4.3 Demonstrates and applies to own practice an understanding of how personal and cultural biases can affect teaching and learning</c:v>
                </c:pt>
                <c:pt idx="3">
                  <c:v>4.4 Supports learners to accelerate language acquisition by utilizing their native language and linguistic background</c:v>
                </c:pt>
                <c:pt idx="4">
                  <c:v>4.5 Guides second-language acquisition and utilizes English Language Proficiency strategies to support learning</c:v>
                </c:pt>
                <c:pt idx="5">
                  <c:v>4.6 Differentiates between learner difficulties related to cognitive or skill development and difficulties related to language learning</c:v>
                </c:pt>
                <c:pt idx="6">
                  <c:v>4.7 Understands and recognizes the characteristics of exceptionality in learning, including the range of physical and mental disabilities, social and emotional disorders, giftedness, dyslexia, and attention deficit disorder, in order to assist in appropria</c:v>
                </c:pt>
                <c:pt idx="7">
                  <c:v>4.8 Facilitates inclusive learning environments that support and address the needs of learners with learning differences and disabilities</c:v>
                </c:pt>
                <c:pt idx="8">
                  <c:v>4.9 Helps students assess their own learning styles and build upon identified strengths</c:v>
                </c:pt>
                <c:pt idx="9">
                  <c:v>4.10 Designs learning experiences that engage all learning styles and multiple intelligences</c:v>
                </c:pt>
              </c:strCache>
            </c:strRef>
          </c:cat>
          <c:val>
            <c:numRef>
              <c:f>'Summary Data'!$K$36:$K$45</c:f>
              <c:numCache>
                <c:formatCode>0.0%</c:formatCode>
                <c:ptCount val="10"/>
                <c:pt idx="0">
                  <c:v>6.25E-2</c:v>
                </c:pt>
                <c:pt idx="1">
                  <c:v>3.125E-2</c:v>
                </c:pt>
                <c:pt idx="2">
                  <c:v>9.375E-2</c:v>
                </c:pt>
                <c:pt idx="3">
                  <c:v>3.125E-2</c:v>
                </c:pt>
                <c:pt idx="4">
                  <c:v>3.125E-2</c:v>
                </c:pt>
                <c:pt idx="5">
                  <c:v>6.25E-2</c:v>
                </c:pt>
                <c:pt idx="6">
                  <c:v>6.25E-2</c:v>
                </c:pt>
                <c:pt idx="7">
                  <c:v>9.375E-2</c:v>
                </c:pt>
                <c:pt idx="8">
                  <c:v>6.25E-2</c:v>
                </c:pt>
                <c:pt idx="9">
                  <c:v>3.125E-2</c:v>
                </c:pt>
              </c:numCache>
            </c:numRef>
          </c:val>
          <c:extLst>
            <c:ext xmlns:c16="http://schemas.microsoft.com/office/drawing/2014/chart" uri="{C3380CC4-5D6E-409C-BE32-E72D297353CC}">
              <c16:uniqueId val="{0000000A-591E-4B81-AB16-2A9F14893F84}"/>
            </c:ext>
          </c:extLst>
        </c:ser>
        <c:ser>
          <c:idx val="4"/>
          <c:order val="4"/>
          <c:tx>
            <c:strRef>
              <c:f>'Summary Data'!$L$2</c:f>
              <c:strCache>
                <c:ptCount val="1"/>
                <c:pt idx="0">
                  <c:v>5-Innovating</c:v>
                </c:pt>
              </c:strCache>
            </c:strRef>
          </c:tx>
          <c:spPr>
            <a:solidFill>
              <a:schemeClr val="accent3">
                <a:tint val="54000"/>
              </a:schemeClr>
            </a:solidFill>
            <a:ln>
              <a:noFill/>
            </a:ln>
            <a:effectLst/>
          </c:spPr>
          <c:invertIfNegative val="0"/>
          <c:dLbls>
            <c:dLbl>
              <c:idx val="0"/>
              <c:layout>
                <c:manualLayout>
                  <c:x val="1.0735373054213634E-3"/>
                  <c:y val="-8.097165991902834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91E-4B81-AB16-2A9F14893F84}"/>
                </c:ext>
              </c:extLst>
            </c:dLbl>
            <c:dLbl>
              <c:idx val="1"/>
              <c:layout>
                <c:manualLayout>
                  <c:x val="0"/>
                  <c:y val="-1.34952766531713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91E-4B81-AB16-2A9F14893F84}"/>
                </c:ext>
              </c:extLst>
            </c:dLbl>
            <c:dLbl>
              <c:idx val="3"/>
              <c:layout>
                <c:manualLayout>
                  <c:x val="0"/>
                  <c:y val="-1.34952766531713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91E-4B81-AB16-2A9F14893F84}"/>
                </c:ext>
              </c:extLst>
            </c:dLbl>
            <c:dLbl>
              <c:idx val="4"/>
              <c:layout>
                <c:manualLayout>
                  <c:x val="-7.8725159624471452E-17"/>
                  <c:y val="-1.34952766531713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91E-4B81-AB16-2A9F14893F84}"/>
                </c:ext>
              </c:extLst>
            </c:dLbl>
            <c:dLbl>
              <c:idx val="5"/>
              <c:layout>
                <c:manualLayout>
                  <c:x val="-1.0735373054213634E-3"/>
                  <c:y val="-1.07962213225371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91E-4B81-AB16-2A9F14893F84}"/>
                </c:ext>
              </c:extLst>
            </c:dLbl>
            <c:dLbl>
              <c:idx val="8"/>
              <c:layout>
                <c:manualLayout>
                  <c:x val="-1.574503192489429E-16"/>
                  <c:y val="-1.07962213225371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91E-4B81-AB16-2A9F14893F8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Data'!$A$36:$A$45</c:f>
              <c:strCache>
                <c:ptCount val="10"/>
                <c:pt idx="0">
                  <c:v>4.1 Develops culturally responsive curriculum and instruction in response to differences in individual experiences; cultural, ethnic, gender, and linguistic diversity; and socioeconomic status</c:v>
                </c:pt>
                <c:pt idx="1">
                  <c:v>4.2 Communicates in ways that demonstrate sensitivity to diversity and that acknowledge and respond to various cultural, ethnic, and social modes of communication and participation</c:v>
                </c:pt>
                <c:pt idx="2">
                  <c:v>4.3 Demonstrates and applies to own practice an understanding of how personal and cultural biases can affect teaching and learning</c:v>
                </c:pt>
                <c:pt idx="3">
                  <c:v>4.4 Supports learners to accelerate language acquisition by utilizing their native language and linguistic background</c:v>
                </c:pt>
                <c:pt idx="4">
                  <c:v>4.5 Guides second-language acquisition and utilizes English Language Proficiency strategies to support learning</c:v>
                </c:pt>
                <c:pt idx="5">
                  <c:v>4.6 Differentiates between learner difficulties related to cognitive or skill development and difficulties related to language learning</c:v>
                </c:pt>
                <c:pt idx="6">
                  <c:v>4.7 Understands and recognizes the characteristics of exceptionality in learning, including the range of physical and mental disabilities, social and emotional disorders, giftedness, dyslexia, and attention deficit disorder, in order to assist in appropria</c:v>
                </c:pt>
                <c:pt idx="7">
                  <c:v>4.8 Facilitates inclusive learning environments that support and address the needs of learners with learning differences and disabilities</c:v>
                </c:pt>
                <c:pt idx="8">
                  <c:v>4.9 Helps students assess their own learning styles and build upon identified strengths</c:v>
                </c:pt>
                <c:pt idx="9">
                  <c:v>4.10 Designs learning experiences that engage all learning styles and multiple intelligences</c:v>
                </c:pt>
              </c:strCache>
            </c:strRef>
          </c:cat>
          <c:val>
            <c:numRef>
              <c:f>'Summary Data'!$L$36:$L$45</c:f>
              <c:numCache>
                <c:formatCode>0.0%</c:formatCode>
                <c:ptCount val="10"/>
                <c:pt idx="0">
                  <c:v>0</c:v>
                </c:pt>
                <c:pt idx="1">
                  <c:v>0</c:v>
                </c:pt>
                <c:pt idx="2">
                  <c:v>0</c:v>
                </c:pt>
                <c:pt idx="3">
                  <c:v>0</c:v>
                </c:pt>
                <c:pt idx="4">
                  <c:v>0</c:v>
                </c:pt>
                <c:pt idx="5">
                  <c:v>0</c:v>
                </c:pt>
                <c:pt idx="6">
                  <c:v>6.25E-2</c:v>
                </c:pt>
                <c:pt idx="7">
                  <c:v>0</c:v>
                </c:pt>
                <c:pt idx="8">
                  <c:v>0</c:v>
                </c:pt>
                <c:pt idx="9">
                  <c:v>6.25E-2</c:v>
                </c:pt>
              </c:numCache>
            </c:numRef>
          </c:val>
          <c:extLst>
            <c:ext xmlns:c16="http://schemas.microsoft.com/office/drawing/2014/chart" uri="{C3380CC4-5D6E-409C-BE32-E72D297353CC}">
              <c16:uniqueId val="{0000000B-591E-4B81-AB16-2A9F14893F84}"/>
            </c:ext>
          </c:extLst>
        </c:ser>
        <c:dLbls>
          <c:dLblPos val="ctr"/>
          <c:showLegendKey val="0"/>
          <c:showVal val="1"/>
          <c:showCatName val="0"/>
          <c:showSerName val="0"/>
          <c:showPercent val="0"/>
          <c:showBubbleSize val="0"/>
        </c:dLbls>
        <c:gapWidth val="150"/>
        <c:overlap val="100"/>
        <c:axId val="353454432"/>
        <c:axId val="353454760"/>
      </c:barChart>
      <c:catAx>
        <c:axId val="35345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454760"/>
        <c:crosses val="autoZero"/>
        <c:auto val="1"/>
        <c:lblAlgn val="ctr"/>
        <c:lblOffset val="100"/>
        <c:noMultiLvlLbl val="0"/>
      </c:catAx>
      <c:valAx>
        <c:axId val="35345476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454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10.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withinLinear" id="16">
  <a:schemeClr val="accent3"/>
</cs:colorStyle>
</file>

<file path=xl/charts/colors8.xml><?xml version="1.0" encoding="utf-8"?>
<cs:colorStyle xmlns:cs="http://schemas.microsoft.com/office/drawing/2012/chartStyle" xmlns:a="http://schemas.openxmlformats.org/drawingml/2006/main" meth="withinLinear" id="16">
  <a:schemeClr val="accent3"/>
</cs:colorStyle>
</file>

<file path=xl/charts/colors9.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314325</xdr:colOff>
      <xdr:row>24</xdr:row>
      <xdr:rowOff>133350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0</xdr:rowOff>
    </xdr:from>
    <xdr:to>
      <xdr:col>21</xdr:col>
      <xdr:colOff>600074</xdr:colOff>
      <xdr:row>50</xdr:row>
      <xdr:rowOff>133350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52</xdr:row>
      <xdr:rowOff>0</xdr:rowOff>
    </xdr:from>
    <xdr:to>
      <xdr:col>16</xdr:col>
      <xdr:colOff>228600</xdr:colOff>
      <xdr:row>76</xdr:row>
      <xdr:rowOff>133350</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78</xdr:row>
      <xdr:rowOff>0</xdr:rowOff>
    </xdr:from>
    <xdr:to>
      <xdr:col>20</xdr:col>
      <xdr:colOff>238125</xdr:colOff>
      <xdr:row>102</xdr:row>
      <xdr:rowOff>133350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104</xdr:row>
      <xdr:rowOff>0</xdr:rowOff>
    </xdr:from>
    <xdr:to>
      <xdr:col>10</xdr:col>
      <xdr:colOff>314325</xdr:colOff>
      <xdr:row>128</xdr:row>
      <xdr:rowOff>133350</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476250</xdr:colOff>
      <xdr:row>24</xdr:row>
      <xdr:rowOff>133350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0</xdr:rowOff>
    </xdr:from>
    <xdr:to>
      <xdr:col>21</xdr:col>
      <xdr:colOff>171450</xdr:colOff>
      <xdr:row>50</xdr:row>
      <xdr:rowOff>133350</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51</xdr:row>
      <xdr:rowOff>161925</xdr:rowOff>
    </xdr:from>
    <xdr:to>
      <xdr:col>15</xdr:col>
      <xdr:colOff>447675</xdr:colOff>
      <xdr:row>76</xdr:row>
      <xdr:rowOff>104775</xdr:rowOff>
    </xdr:to>
    <xdr:graphicFrame macro="">
      <xdr:nvGraphicFramePr>
        <xdr:cNvPr id="6" name="Chart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78</xdr:row>
      <xdr:rowOff>0</xdr:rowOff>
    </xdr:from>
    <xdr:to>
      <xdr:col>19</xdr:col>
      <xdr:colOff>247650</xdr:colOff>
      <xdr:row>102</xdr:row>
      <xdr:rowOff>133350</xdr:rowOff>
    </xdr:to>
    <xdr:graphicFrame macro="">
      <xdr:nvGraphicFramePr>
        <xdr:cNvPr id="8" name="Chart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104</xdr:row>
      <xdr:rowOff>0</xdr:rowOff>
    </xdr:from>
    <xdr:to>
      <xdr:col>9</xdr:col>
      <xdr:colOff>476250</xdr:colOff>
      <xdr:row>128</xdr:row>
      <xdr:rowOff>133350</xdr:rowOff>
    </xdr:to>
    <xdr:graphicFrame macro="">
      <xdr:nvGraphicFramePr>
        <xdr:cNvPr id="9" name="Chart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3"/>
  <sheetViews>
    <sheetView workbookViewId="0">
      <selection activeCell="C3" sqref="C3:AI3"/>
    </sheetView>
  </sheetViews>
  <sheetFormatPr defaultColWidth="8.84375" defaultRowHeight="14.6" x14ac:dyDescent="0.4"/>
  <cols>
    <col min="1" max="1" width="8.84375" customWidth="1"/>
    <col min="2" max="3" width="63.84375" customWidth="1"/>
    <col min="4" max="8" width="11.15234375" bestFit="1" customWidth="1"/>
    <col min="9" max="9" width="10.69140625" bestFit="1" customWidth="1"/>
    <col min="10" max="11" width="11.15234375" bestFit="1" customWidth="1"/>
    <col min="12" max="12" width="10.69140625" bestFit="1" customWidth="1"/>
    <col min="13" max="13" width="11.15234375" bestFit="1" customWidth="1"/>
    <col min="14" max="14" width="10.69140625" bestFit="1" customWidth="1"/>
    <col min="15" max="19" width="11.15234375" bestFit="1" customWidth="1"/>
    <col min="20" max="20" width="10.69140625" bestFit="1" customWidth="1"/>
    <col min="21" max="21" width="11.15234375" bestFit="1" customWidth="1"/>
    <col min="22" max="22" width="10.69140625" bestFit="1" customWidth="1"/>
    <col min="23" max="23" width="11.15234375" bestFit="1" customWidth="1"/>
    <col min="24" max="24" width="10.69140625" bestFit="1" customWidth="1"/>
    <col min="25" max="26" width="9.3046875" bestFit="1" customWidth="1"/>
    <col min="27" max="27" width="10.69140625" bestFit="1" customWidth="1"/>
    <col min="28" max="28" width="9.3046875" bestFit="1" customWidth="1"/>
    <col min="29" max="30" width="10.69140625" bestFit="1" customWidth="1"/>
    <col min="31" max="31" width="11.15234375" bestFit="1" customWidth="1"/>
    <col min="32" max="32" width="9.3046875" bestFit="1" customWidth="1"/>
    <col min="33" max="33" width="10.69140625" bestFit="1" customWidth="1"/>
    <col min="34" max="35" width="11.15234375" bestFit="1" customWidth="1"/>
  </cols>
  <sheetData>
    <row r="1" spans="1:35" x14ac:dyDescent="0.4">
      <c r="D1" s="1"/>
      <c r="E1" s="1"/>
      <c r="F1" s="1"/>
      <c r="G1" s="1"/>
      <c r="I1" s="1"/>
      <c r="K1" s="1"/>
      <c r="M1" s="1"/>
      <c r="O1" s="1"/>
      <c r="Q1" s="1"/>
      <c r="S1" s="1"/>
      <c r="U1" s="1"/>
      <c r="W1" s="1"/>
      <c r="Y1" s="1"/>
      <c r="AA1" s="1"/>
      <c r="AC1" s="1"/>
      <c r="AE1" s="1"/>
      <c r="AG1" s="1"/>
      <c r="AI1" s="1"/>
    </row>
    <row r="2" spans="1:35" x14ac:dyDescent="0.4">
      <c r="A2" t="s">
        <v>0</v>
      </c>
      <c r="B2" t="s">
        <v>1</v>
      </c>
      <c r="C2" t="s">
        <v>80</v>
      </c>
      <c r="D2" s="1" t="s">
        <v>3</v>
      </c>
      <c r="E2" s="1" t="s">
        <v>4</v>
      </c>
      <c r="F2" s="1" t="s">
        <v>5</v>
      </c>
      <c r="G2" s="1" t="s">
        <v>6</v>
      </c>
      <c r="H2" t="s">
        <v>7</v>
      </c>
      <c r="I2" t="s">
        <v>13</v>
      </c>
      <c r="J2" t="s">
        <v>14</v>
      </c>
      <c r="K2" t="s">
        <v>15</v>
      </c>
      <c r="L2" t="s">
        <v>16</v>
      </c>
      <c r="M2" t="s">
        <v>17</v>
      </c>
      <c r="N2" t="s">
        <v>18</v>
      </c>
      <c r="O2" t="s">
        <v>19</v>
      </c>
      <c r="P2" t="s">
        <v>20</v>
      </c>
      <c r="Q2" t="s">
        <v>21</v>
      </c>
      <c r="R2" t="s">
        <v>22</v>
      </c>
      <c r="S2" t="s">
        <v>23</v>
      </c>
      <c r="T2" t="s">
        <v>24</v>
      </c>
      <c r="U2" t="s">
        <v>25</v>
      </c>
      <c r="V2" t="s">
        <v>26</v>
      </c>
      <c r="W2" t="s">
        <v>27</v>
      </c>
      <c r="X2" t="s">
        <v>28</v>
      </c>
      <c r="Y2" t="s">
        <v>29</v>
      </c>
      <c r="Z2" t="s">
        <v>30</v>
      </c>
      <c r="AA2" t="s">
        <v>31</v>
      </c>
      <c r="AB2" t="s">
        <v>32</v>
      </c>
      <c r="AC2" t="s">
        <v>33</v>
      </c>
      <c r="AD2" t="s">
        <v>34</v>
      </c>
      <c r="AE2" t="s">
        <v>35</v>
      </c>
      <c r="AF2" t="s">
        <v>36</v>
      </c>
      <c r="AG2" t="s">
        <v>37</v>
      </c>
      <c r="AH2" t="s">
        <v>38</v>
      </c>
      <c r="AI2" t="s">
        <v>39</v>
      </c>
    </row>
    <row r="3" spans="1:35" x14ac:dyDescent="0.4">
      <c r="A3" s="2">
        <v>1.1000000000000001</v>
      </c>
      <c r="B3" t="s">
        <v>2</v>
      </c>
      <c r="C3" t="str">
        <f>CONCATENATE(A3, " ",B3)</f>
        <v>1.1 Demonstrates deep knowledge of subject-matter content and an ability to organize related facts, concepts, and skills</v>
      </c>
      <c r="D3" s="1" t="s">
        <v>75</v>
      </c>
      <c r="E3" s="1" t="s">
        <v>74</v>
      </c>
      <c r="F3" s="1" t="s">
        <v>75</v>
      </c>
      <c r="G3" s="1" t="s">
        <v>73</v>
      </c>
      <c r="H3" s="1" t="s">
        <v>75</v>
      </c>
      <c r="I3" s="1" t="s">
        <v>76</v>
      </c>
      <c r="J3" s="1" t="s">
        <v>73</v>
      </c>
      <c r="K3" s="1" t="s">
        <v>75</v>
      </c>
      <c r="L3" s="1" t="s">
        <v>76</v>
      </c>
      <c r="M3" s="1" t="s">
        <v>76</v>
      </c>
      <c r="N3" s="1" t="s">
        <v>76</v>
      </c>
      <c r="O3" s="1" t="s">
        <v>74</v>
      </c>
      <c r="P3" s="1" t="s">
        <v>73</v>
      </c>
      <c r="Q3" s="1" t="s">
        <v>75</v>
      </c>
      <c r="R3" s="1" t="s">
        <v>75</v>
      </c>
      <c r="S3" s="1" t="s">
        <v>74</v>
      </c>
      <c r="T3" s="1" t="s">
        <v>75</v>
      </c>
      <c r="U3" s="1" t="s">
        <v>75</v>
      </c>
      <c r="V3" s="1" t="s">
        <v>77</v>
      </c>
      <c r="W3" s="1" t="s">
        <v>74</v>
      </c>
      <c r="X3" s="1" t="s">
        <v>76</v>
      </c>
      <c r="Y3" s="1" t="s">
        <v>74</v>
      </c>
      <c r="Z3" s="1" t="s">
        <v>74</v>
      </c>
      <c r="AA3" s="1" t="s">
        <v>75</v>
      </c>
      <c r="AB3" s="1" t="s">
        <v>74</v>
      </c>
      <c r="AC3" s="1" t="s">
        <v>75</v>
      </c>
      <c r="AD3" s="1" t="s">
        <v>76</v>
      </c>
      <c r="AE3" s="1" t="s">
        <v>74</v>
      </c>
      <c r="AF3" s="1" t="s">
        <v>74</v>
      </c>
      <c r="AG3" s="1" t="s">
        <v>76</v>
      </c>
      <c r="AH3" s="1" t="s">
        <v>74</v>
      </c>
      <c r="AI3" s="1" t="s">
        <v>74</v>
      </c>
    </row>
    <row r="4" spans="1:35" x14ac:dyDescent="0.4">
      <c r="A4" s="2">
        <v>1.2</v>
      </c>
      <c r="B4" t="s">
        <v>8</v>
      </c>
      <c r="C4" t="str">
        <f t="shared" ref="C4:C41" si="0">CONCATENATE(A4, " ",B4)</f>
        <v>1.2 Activates learners’ prior knowledge, experience, and interests and uses this information to plan content and to help individual students attain learning goals</v>
      </c>
      <c r="D4" s="1" t="s">
        <v>75</v>
      </c>
      <c r="E4" s="1" t="s">
        <v>75</v>
      </c>
      <c r="F4" s="1" t="s">
        <v>75</v>
      </c>
      <c r="G4" s="1" t="s">
        <v>74</v>
      </c>
      <c r="H4" s="1" t="s">
        <v>73</v>
      </c>
      <c r="I4" s="1" t="s">
        <v>76</v>
      </c>
      <c r="J4" s="1" t="s">
        <v>73</v>
      </c>
      <c r="K4" s="1" t="s">
        <v>76</v>
      </c>
      <c r="L4" s="1" t="s">
        <v>75</v>
      </c>
      <c r="M4" s="1" t="s">
        <v>76</v>
      </c>
      <c r="N4" s="1" t="s">
        <v>75</v>
      </c>
      <c r="O4" s="1" t="s">
        <v>75</v>
      </c>
      <c r="P4" s="1" t="s">
        <v>73</v>
      </c>
      <c r="Q4" s="1" t="s">
        <v>73</v>
      </c>
      <c r="R4" s="1" t="s">
        <v>75</v>
      </c>
      <c r="S4" s="1" t="s">
        <v>73</v>
      </c>
      <c r="T4" s="1" t="s">
        <v>76</v>
      </c>
      <c r="U4" s="1" t="s">
        <v>75</v>
      </c>
      <c r="V4" s="1" t="s">
        <v>76</v>
      </c>
      <c r="W4" s="1" t="s">
        <v>73</v>
      </c>
      <c r="X4" s="1" t="s">
        <v>75</v>
      </c>
      <c r="Y4" s="1" t="s">
        <v>75</v>
      </c>
      <c r="Z4" s="1" t="s">
        <v>74</v>
      </c>
      <c r="AA4" s="1" t="s">
        <v>75</v>
      </c>
      <c r="AB4" s="1" t="s">
        <v>74</v>
      </c>
      <c r="AC4" s="1" t="s">
        <v>76</v>
      </c>
      <c r="AD4" s="1" t="s">
        <v>76</v>
      </c>
      <c r="AE4" s="1" t="s">
        <v>75</v>
      </c>
      <c r="AF4" s="1" t="s">
        <v>74</v>
      </c>
      <c r="AG4" s="1" t="s">
        <v>76</v>
      </c>
      <c r="AH4" s="1" t="s">
        <v>74</v>
      </c>
      <c r="AI4" s="1" t="s">
        <v>73</v>
      </c>
    </row>
    <row r="5" spans="1:35" x14ac:dyDescent="0.4">
      <c r="A5" s="2">
        <v>1.3</v>
      </c>
      <c r="B5" t="s">
        <v>9</v>
      </c>
      <c r="C5" t="str">
        <f t="shared" si="0"/>
        <v>1.3 Connects the curriculum to other content areas and real-life settings to promote retention and relevance</v>
      </c>
      <c r="D5" s="1" t="s">
        <v>73</v>
      </c>
      <c r="E5" s="1" t="s">
        <v>74</v>
      </c>
      <c r="F5" s="1" t="s">
        <v>74</v>
      </c>
      <c r="G5" s="1" t="s">
        <v>73</v>
      </c>
      <c r="H5" s="1" t="s">
        <v>74</v>
      </c>
      <c r="I5" s="1" t="s">
        <v>76</v>
      </c>
      <c r="J5" s="1" t="s">
        <v>73</v>
      </c>
      <c r="K5" s="1" t="s">
        <v>75</v>
      </c>
      <c r="L5" s="1" t="s">
        <v>75</v>
      </c>
      <c r="M5" s="1" t="s">
        <v>76</v>
      </c>
      <c r="N5" s="1" t="s">
        <v>76</v>
      </c>
      <c r="O5" s="1" t="s">
        <v>75</v>
      </c>
      <c r="P5" s="1" t="s">
        <v>77</v>
      </c>
      <c r="Q5" s="1" t="s">
        <v>74</v>
      </c>
      <c r="R5" s="1" t="s">
        <v>74</v>
      </c>
      <c r="S5" s="1" t="s">
        <v>73</v>
      </c>
      <c r="T5" s="1" t="s">
        <v>75</v>
      </c>
      <c r="U5" s="1" t="s">
        <v>74</v>
      </c>
      <c r="V5" s="1" t="s">
        <v>76</v>
      </c>
      <c r="W5" s="1" t="s">
        <v>74</v>
      </c>
      <c r="X5" s="1" t="s">
        <v>75</v>
      </c>
      <c r="Y5" s="1" t="s">
        <v>74</v>
      </c>
      <c r="Z5" s="1" t="s">
        <v>74</v>
      </c>
      <c r="AA5" s="1" t="s">
        <v>75</v>
      </c>
      <c r="AB5" s="1" t="s">
        <v>74</v>
      </c>
      <c r="AC5" s="1" t="s">
        <v>75</v>
      </c>
      <c r="AD5" s="1" t="s">
        <v>75</v>
      </c>
      <c r="AE5" s="1" t="s">
        <v>74</v>
      </c>
      <c r="AF5" s="1" t="s">
        <v>74</v>
      </c>
      <c r="AG5" s="1" t="s">
        <v>76</v>
      </c>
      <c r="AH5" s="1" t="s">
        <v>73</v>
      </c>
      <c r="AI5" s="1" t="s">
        <v>74</v>
      </c>
    </row>
    <row r="6" spans="1:35" x14ac:dyDescent="0.4">
      <c r="A6" s="2">
        <v>1.4</v>
      </c>
      <c r="B6" t="s">
        <v>10</v>
      </c>
      <c r="C6" t="str">
        <f t="shared" si="0"/>
        <v>1.4 Designs instructional activities based on state content standards</v>
      </c>
      <c r="D6" s="1" t="s">
        <v>75</v>
      </c>
      <c r="E6" s="1" t="s">
        <v>75</v>
      </c>
      <c r="F6" s="1" t="s">
        <v>75</v>
      </c>
      <c r="G6" s="1" t="s">
        <v>74</v>
      </c>
      <c r="H6" s="1" t="s">
        <v>73</v>
      </c>
      <c r="I6" s="1" t="s">
        <v>75</v>
      </c>
      <c r="J6" s="1" t="s">
        <v>74</v>
      </c>
      <c r="K6" s="1" t="s">
        <v>76</v>
      </c>
      <c r="L6" s="1" t="s">
        <v>76</v>
      </c>
      <c r="M6" s="1" t="s">
        <v>76</v>
      </c>
      <c r="N6" s="1" t="s">
        <v>75</v>
      </c>
      <c r="O6" s="1" t="s">
        <v>75</v>
      </c>
      <c r="P6" s="1" t="s">
        <v>73</v>
      </c>
      <c r="Q6" s="1" t="s">
        <v>73</v>
      </c>
      <c r="R6" s="1" t="s">
        <v>74</v>
      </c>
      <c r="S6" s="1" t="s">
        <v>73</v>
      </c>
      <c r="T6" s="1" t="s">
        <v>75</v>
      </c>
      <c r="U6" s="1" t="s">
        <v>76</v>
      </c>
      <c r="V6" s="1" t="s">
        <v>77</v>
      </c>
      <c r="W6" s="1" t="s">
        <v>74</v>
      </c>
      <c r="X6" s="1" t="s">
        <v>75</v>
      </c>
      <c r="Y6" s="1" t="s">
        <v>75</v>
      </c>
      <c r="Z6" s="1" t="s">
        <v>75</v>
      </c>
      <c r="AA6" s="1" t="s">
        <v>76</v>
      </c>
      <c r="AB6" s="1" t="s">
        <v>74</v>
      </c>
      <c r="AC6" s="1" t="s">
        <v>76</v>
      </c>
      <c r="AD6" s="1" t="s">
        <v>76</v>
      </c>
      <c r="AE6" s="1" t="s">
        <v>74</v>
      </c>
      <c r="AF6" s="1" t="s">
        <v>74</v>
      </c>
      <c r="AG6" s="1" t="s">
        <v>75</v>
      </c>
      <c r="AH6" s="1" t="s">
        <v>74</v>
      </c>
      <c r="AI6" s="1" t="s">
        <v>73</v>
      </c>
    </row>
    <row r="7" spans="1:35" x14ac:dyDescent="0.4">
      <c r="A7" s="2">
        <v>1.5</v>
      </c>
      <c r="B7" t="s">
        <v>11</v>
      </c>
      <c r="C7" t="str">
        <f t="shared" si="0"/>
        <v>1.5 Provides instructional accommodations, modifications, and adaptations to meet the needs of each individual learner</v>
      </c>
      <c r="D7" s="1" t="s">
        <v>75</v>
      </c>
      <c r="E7" s="1" t="s">
        <v>75</v>
      </c>
      <c r="F7" s="1" t="s">
        <v>73</v>
      </c>
      <c r="G7" s="1" t="s">
        <v>73</v>
      </c>
      <c r="H7" s="1" t="s">
        <v>74</v>
      </c>
      <c r="I7" s="1" t="s">
        <v>75</v>
      </c>
      <c r="J7" s="1" t="s">
        <v>73</v>
      </c>
      <c r="K7" s="1" t="s">
        <v>76</v>
      </c>
      <c r="L7" s="1" t="s">
        <v>75</v>
      </c>
      <c r="M7" s="1" t="s">
        <v>75</v>
      </c>
      <c r="N7" s="1" t="s">
        <v>75</v>
      </c>
      <c r="O7" s="1" t="s">
        <v>74</v>
      </c>
      <c r="P7" s="1" t="s">
        <v>73</v>
      </c>
      <c r="Q7" s="1" t="s">
        <v>74</v>
      </c>
      <c r="R7" s="1" t="s">
        <v>74</v>
      </c>
      <c r="S7" s="1" t="s">
        <v>73</v>
      </c>
      <c r="T7" s="1" t="s">
        <v>74</v>
      </c>
      <c r="U7" s="1" t="s">
        <v>76</v>
      </c>
      <c r="V7" s="1" t="s">
        <v>76</v>
      </c>
      <c r="W7" s="1" t="s">
        <v>73</v>
      </c>
      <c r="X7" s="1" t="s">
        <v>76</v>
      </c>
      <c r="Y7" s="1" t="s">
        <v>74</v>
      </c>
      <c r="Z7" s="1" t="s">
        <v>75</v>
      </c>
      <c r="AA7" s="1" t="s">
        <v>75</v>
      </c>
      <c r="AB7" s="1" t="s">
        <v>75</v>
      </c>
      <c r="AC7" s="1" t="s">
        <v>75</v>
      </c>
      <c r="AD7" s="1" t="s">
        <v>76</v>
      </c>
      <c r="AE7" s="1" t="s">
        <v>74</v>
      </c>
      <c r="AF7" s="1" t="s">
        <v>74</v>
      </c>
      <c r="AG7" s="1" t="s">
        <v>75</v>
      </c>
      <c r="AH7" s="1" t="s">
        <v>73</v>
      </c>
      <c r="AI7" s="1" t="s">
        <v>74</v>
      </c>
    </row>
    <row r="8" spans="1:35" x14ac:dyDescent="0.4">
      <c r="A8" s="2">
        <v>2.1</v>
      </c>
      <c r="B8" t="s">
        <v>12</v>
      </c>
      <c r="C8" t="str">
        <f t="shared" si="0"/>
        <v>2.1 Designs a classroom organization and management system built upon sound, age appropriate expectations and research-based strategies for promoting positive behaviors.</v>
      </c>
      <c r="D8" s="1" t="s">
        <v>75</v>
      </c>
      <c r="E8" s="1" t="s">
        <v>75</v>
      </c>
      <c r="F8" s="1" t="s">
        <v>73</v>
      </c>
      <c r="G8" s="1" t="s">
        <v>75</v>
      </c>
      <c r="H8" s="1" t="s">
        <v>74</v>
      </c>
      <c r="I8" s="1" t="s">
        <v>76</v>
      </c>
      <c r="J8" s="1" t="s">
        <v>74</v>
      </c>
      <c r="K8" s="1" t="s">
        <v>76</v>
      </c>
      <c r="L8" s="1" t="s">
        <v>75</v>
      </c>
      <c r="M8" s="1" t="s">
        <v>76</v>
      </c>
      <c r="N8" s="1" t="s">
        <v>75</v>
      </c>
      <c r="O8" s="1" t="s">
        <v>76</v>
      </c>
      <c r="P8" s="1" t="s">
        <v>73</v>
      </c>
      <c r="Q8" s="1" t="s">
        <v>73</v>
      </c>
      <c r="R8" s="1" t="s">
        <v>74</v>
      </c>
      <c r="S8" s="1" t="s">
        <v>74</v>
      </c>
      <c r="T8" s="1" t="s">
        <v>74</v>
      </c>
      <c r="U8" s="1" t="s">
        <v>75</v>
      </c>
      <c r="V8" s="1" t="s">
        <v>76</v>
      </c>
      <c r="W8" s="1" t="s">
        <v>74</v>
      </c>
      <c r="X8" s="1" t="s">
        <v>74</v>
      </c>
      <c r="Y8" s="1" t="s">
        <v>75</v>
      </c>
      <c r="Z8" s="1" t="s">
        <v>74</v>
      </c>
      <c r="AA8" s="1" t="s">
        <v>75</v>
      </c>
      <c r="AB8" s="1" t="s">
        <v>74</v>
      </c>
      <c r="AC8" s="1" t="s">
        <v>75</v>
      </c>
      <c r="AD8" s="1" t="s">
        <v>76</v>
      </c>
      <c r="AE8" s="1" t="s">
        <v>74</v>
      </c>
      <c r="AF8" s="1" t="s">
        <v>74</v>
      </c>
      <c r="AG8" s="1" t="s">
        <v>76</v>
      </c>
      <c r="AH8" s="1" t="s">
        <v>74</v>
      </c>
      <c r="AI8" s="1" t="s">
        <v>73</v>
      </c>
    </row>
    <row r="9" spans="1:35" x14ac:dyDescent="0.4">
      <c r="A9" s="2">
        <v>2.2000000000000002</v>
      </c>
      <c r="B9" t="s">
        <v>40</v>
      </c>
      <c r="C9" t="str">
        <f t="shared" si="0"/>
        <v>2.2 Creates a positive climate that promotes respect and responsibility</v>
      </c>
      <c r="D9" s="1" t="s">
        <v>74</v>
      </c>
      <c r="E9" s="1" t="s">
        <v>74</v>
      </c>
      <c r="F9" s="1" t="s">
        <v>75</v>
      </c>
      <c r="G9" s="1" t="s">
        <v>75</v>
      </c>
      <c r="H9" s="1" t="s">
        <v>75</v>
      </c>
      <c r="I9" s="1" t="s">
        <v>76</v>
      </c>
      <c r="J9" s="1" t="s">
        <v>74</v>
      </c>
      <c r="K9" s="1" t="s">
        <v>76</v>
      </c>
      <c r="L9" s="1" t="s">
        <v>75</v>
      </c>
      <c r="M9" s="1" t="s">
        <v>76</v>
      </c>
      <c r="N9" s="1" t="s">
        <v>75</v>
      </c>
      <c r="O9" s="1" t="s">
        <v>76</v>
      </c>
      <c r="P9" s="1" t="s">
        <v>73</v>
      </c>
      <c r="Q9" s="1" t="s">
        <v>75</v>
      </c>
      <c r="R9" s="1" t="s">
        <v>74</v>
      </c>
      <c r="S9" s="1" t="s">
        <v>73</v>
      </c>
      <c r="T9" s="1" t="s">
        <v>76</v>
      </c>
      <c r="U9" s="1" t="s">
        <v>76</v>
      </c>
      <c r="V9" s="1" t="s">
        <v>77</v>
      </c>
      <c r="W9" s="1" t="s">
        <v>74</v>
      </c>
      <c r="X9" s="1" t="s">
        <v>75</v>
      </c>
      <c r="Y9" s="1" t="s">
        <v>75</v>
      </c>
      <c r="Z9" s="1" t="s">
        <v>74</v>
      </c>
      <c r="AA9" s="1" t="s">
        <v>76</v>
      </c>
      <c r="AB9" s="1" t="s">
        <v>75</v>
      </c>
      <c r="AC9" s="1" t="s">
        <v>75</v>
      </c>
      <c r="AD9" s="1" t="s">
        <v>76</v>
      </c>
      <c r="AE9" s="1" t="s">
        <v>75</v>
      </c>
      <c r="AF9" s="1" t="s">
        <v>74</v>
      </c>
      <c r="AG9" s="1" t="s">
        <v>76</v>
      </c>
      <c r="AH9" s="1" t="s">
        <v>75</v>
      </c>
      <c r="AI9" s="1" t="s">
        <v>73</v>
      </c>
    </row>
    <row r="10" spans="1:35" x14ac:dyDescent="0.4">
      <c r="A10" s="2">
        <v>2.2999999999999998</v>
      </c>
      <c r="B10" t="s">
        <v>41</v>
      </c>
      <c r="C10" t="str">
        <f t="shared" si="0"/>
        <v>2.3 Creates a safe, orderly, and stimulating learning environment that nurtures responsibility, motivation, and engagement of learners</v>
      </c>
      <c r="D10" s="1" t="s">
        <v>75</v>
      </c>
      <c r="E10" s="1" t="s">
        <v>73</v>
      </c>
      <c r="F10" s="1" t="s">
        <v>74</v>
      </c>
      <c r="G10" s="1" t="s">
        <v>75</v>
      </c>
      <c r="H10" s="1" t="s">
        <v>74</v>
      </c>
      <c r="I10" s="1" t="s">
        <v>75</v>
      </c>
      <c r="J10" s="1" t="s">
        <v>74</v>
      </c>
      <c r="K10" s="1" t="s">
        <v>76</v>
      </c>
      <c r="L10" s="1" t="s">
        <v>75</v>
      </c>
      <c r="M10" s="1" t="s">
        <v>75</v>
      </c>
      <c r="N10" s="1" t="s">
        <v>76</v>
      </c>
      <c r="O10" s="1" t="s">
        <v>74</v>
      </c>
      <c r="P10" s="1" t="s">
        <v>73</v>
      </c>
      <c r="Q10" s="1" t="s">
        <v>73</v>
      </c>
      <c r="R10" s="1" t="s">
        <v>74</v>
      </c>
      <c r="S10" s="1" t="s">
        <v>73</v>
      </c>
      <c r="T10" s="1" t="s">
        <v>75</v>
      </c>
      <c r="U10" s="1" t="s">
        <v>75</v>
      </c>
      <c r="V10" s="1" t="s">
        <v>76</v>
      </c>
      <c r="W10" s="1" t="s">
        <v>74</v>
      </c>
      <c r="X10" s="1" t="s">
        <v>75</v>
      </c>
      <c r="Y10" s="1" t="s">
        <v>75</v>
      </c>
      <c r="Z10" s="1" t="s">
        <v>74</v>
      </c>
      <c r="AA10" s="1" t="s">
        <v>76</v>
      </c>
      <c r="AB10" s="1" t="s">
        <v>75</v>
      </c>
      <c r="AC10" s="1" t="s">
        <v>75</v>
      </c>
      <c r="AD10" s="1" t="s">
        <v>76</v>
      </c>
      <c r="AE10" s="1" t="s">
        <v>74</v>
      </c>
      <c r="AF10" s="1" t="s">
        <v>74</v>
      </c>
      <c r="AG10" s="1" t="s">
        <v>75</v>
      </c>
      <c r="AH10" s="1" t="s">
        <v>74</v>
      </c>
      <c r="AI10" s="1" t="s">
        <v>73</v>
      </c>
    </row>
    <row r="11" spans="1:35" x14ac:dyDescent="0.4">
      <c r="A11" s="2">
        <v>2.4</v>
      </c>
      <c r="B11" t="s">
        <v>42</v>
      </c>
      <c r="C11" t="str">
        <f t="shared" si="0"/>
        <v>2.4 Develops challenging, standards-based academic goals for each learner, using knowledge of cognitive, social, and emotional development</v>
      </c>
      <c r="D11" s="1" t="s">
        <v>74</v>
      </c>
      <c r="E11" s="1" t="s">
        <v>74</v>
      </c>
      <c r="F11" s="1" t="s">
        <v>74</v>
      </c>
      <c r="G11" s="1" t="s">
        <v>73</v>
      </c>
      <c r="H11" s="1" t="s">
        <v>73</v>
      </c>
      <c r="I11" s="1" t="s">
        <v>75</v>
      </c>
      <c r="J11" s="1" t="s">
        <v>74</v>
      </c>
      <c r="K11" s="1" t="s">
        <v>75</v>
      </c>
      <c r="L11" s="1" t="s">
        <v>75</v>
      </c>
      <c r="M11" s="1" t="s">
        <v>75</v>
      </c>
      <c r="N11" s="1" t="s">
        <v>75</v>
      </c>
      <c r="O11" s="1" t="s">
        <v>74</v>
      </c>
      <c r="P11" s="1" t="s">
        <v>73</v>
      </c>
      <c r="Q11" s="1" t="s">
        <v>74</v>
      </c>
      <c r="R11" s="1" t="s">
        <v>74</v>
      </c>
      <c r="S11" s="1" t="s">
        <v>73</v>
      </c>
      <c r="T11" s="1" t="s">
        <v>75</v>
      </c>
      <c r="U11" s="1" t="s">
        <v>75</v>
      </c>
      <c r="V11" s="1" t="s">
        <v>76</v>
      </c>
      <c r="W11" s="1" t="s">
        <v>73</v>
      </c>
      <c r="X11" s="1" t="s">
        <v>75</v>
      </c>
      <c r="Y11" s="1" t="s">
        <v>75</v>
      </c>
      <c r="Z11" s="1" t="s">
        <v>75</v>
      </c>
      <c r="AA11" s="1" t="s">
        <v>76</v>
      </c>
      <c r="AB11" s="1" t="s">
        <v>75</v>
      </c>
      <c r="AC11" s="1" t="s">
        <v>75</v>
      </c>
      <c r="AD11" s="1" t="s">
        <v>76</v>
      </c>
      <c r="AE11" s="1" t="s">
        <v>74</v>
      </c>
      <c r="AF11" s="1" t="s">
        <v>74</v>
      </c>
      <c r="AG11" s="1" t="s">
        <v>75</v>
      </c>
      <c r="AH11" s="1" t="s">
        <v>73</v>
      </c>
      <c r="AI11" s="1" t="s">
        <v>73</v>
      </c>
    </row>
    <row r="12" spans="1:35" x14ac:dyDescent="0.4">
      <c r="A12" s="2">
        <v>2.5</v>
      </c>
      <c r="B12" t="s">
        <v>43</v>
      </c>
      <c r="C12" t="str">
        <f t="shared" si="0"/>
        <v>2.5 Engages learners in developing and monitoring goals for their own learning and behavior</v>
      </c>
      <c r="D12" s="1" t="s">
        <v>73</v>
      </c>
      <c r="E12" s="1" t="s">
        <v>73</v>
      </c>
      <c r="F12" s="1" t="s">
        <v>73</v>
      </c>
      <c r="G12" s="1" t="s">
        <v>73</v>
      </c>
      <c r="H12" s="1" t="s">
        <v>73</v>
      </c>
      <c r="I12" s="1" t="s">
        <v>76</v>
      </c>
      <c r="J12" s="1" t="s">
        <v>73</v>
      </c>
      <c r="K12" s="1" t="s">
        <v>75</v>
      </c>
      <c r="L12" s="1" t="s">
        <v>75</v>
      </c>
      <c r="M12" s="1" t="s">
        <v>75</v>
      </c>
      <c r="N12" s="1" t="s">
        <v>75</v>
      </c>
      <c r="O12" s="1" t="s">
        <v>75</v>
      </c>
      <c r="P12" s="1" t="s">
        <v>73</v>
      </c>
      <c r="Q12" s="1" t="s">
        <v>74</v>
      </c>
      <c r="R12" s="1" t="s">
        <v>75</v>
      </c>
      <c r="S12" s="1" t="s">
        <v>73</v>
      </c>
      <c r="T12" s="1" t="s">
        <v>75</v>
      </c>
      <c r="U12" s="1" t="s">
        <v>74</v>
      </c>
      <c r="V12" s="1" t="s">
        <v>76</v>
      </c>
      <c r="W12" s="1" t="s">
        <v>73</v>
      </c>
      <c r="X12" s="1" t="s">
        <v>74</v>
      </c>
      <c r="Y12" s="1" t="s">
        <v>75</v>
      </c>
      <c r="Z12" s="1" t="s">
        <v>74</v>
      </c>
      <c r="AA12" s="1" t="s">
        <v>75</v>
      </c>
      <c r="AB12" s="1" t="s">
        <v>74</v>
      </c>
      <c r="AC12" s="1" t="s">
        <v>75</v>
      </c>
      <c r="AD12" s="1" t="s">
        <v>77</v>
      </c>
      <c r="AE12" s="1" t="s">
        <v>74</v>
      </c>
      <c r="AF12" s="1" t="s">
        <v>74</v>
      </c>
      <c r="AG12" s="1" t="s">
        <v>76</v>
      </c>
      <c r="AH12" s="1" t="s">
        <v>73</v>
      </c>
      <c r="AI12" s="1" t="s">
        <v>73</v>
      </c>
    </row>
    <row r="13" spans="1:35" x14ac:dyDescent="0.4">
      <c r="A13" s="2">
        <v>2.6</v>
      </c>
      <c r="B13" t="s">
        <v>44</v>
      </c>
      <c r="C13" t="str">
        <f t="shared" si="0"/>
        <v>2.6 Designs coherent lessons that integrate a variety of appropriate and effective instructional strategies</v>
      </c>
      <c r="D13" s="1" t="s">
        <v>74</v>
      </c>
      <c r="E13" s="1" t="s">
        <v>74</v>
      </c>
      <c r="F13" s="1" t="s">
        <v>74</v>
      </c>
      <c r="G13" s="1" t="s">
        <v>74</v>
      </c>
      <c r="H13" s="1" t="s">
        <v>74</v>
      </c>
      <c r="I13" s="1" t="s">
        <v>75</v>
      </c>
      <c r="J13" s="1" t="s">
        <v>74</v>
      </c>
      <c r="K13" s="1" t="s">
        <v>76</v>
      </c>
      <c r="L13" s="1" t="s">
        <v>74</v>
      </c>
      <c r="M13" s="1" t="s">
        <v>75</v>
      </c>
      <c r="N13" s="1" t="s">
        <v>75</v>
      </c>
      <c r="O13" s="1" t="s">
        <v>74</v>
      </c>
      <c r="P13" s="1" t="s">
        <v>73</v>
      </c>
      <c r="Q13" s="1" t="s">
        <v>74</v>
      </c>
      <c r="R13" s="1" t="s">
        <v>74</v>
      </c>
      <c r="S13" s="1" t="s">
        <v>74</v>
      </c>
      <c r="T13" s="1" t="s">
        <v>74</v>
      </c>
      <c r="U13" s="1" t="s">
        <v>75</v>
      </c>
      <c r="V13" s="1" t="s">
        <v>75</v>
      </c>
      <c r="W13" s="1" t="s">
        <v>73</v>
      </c>
      <c r="X13" s="1" t="s">
        <v>75</v>
      </c>
      <c r="Y13" s="1" t="s">
        <v>75</v>
      </c>
      <c r="Z13" s="1" t="s">
        <v>74</v>
      </c>
      <c r="AA13" s="1" t="s">
        <v>75</v>
      </c>
      <c r="AB13" s="1" t="s">
        <v>74</v>
      </c>
      <c r="AC13" s="1" t="s">
        <v>75</v>
      </c>
      <c r="AD13" s="1" t="s">
        <v>76</v>
      </c>
      <c r="AE13" s="1" t="s">
        <v>74</v>
      </c>
      <c r="AF13" s="1" t="s">
        <v>74</v>
      </c>
      <c r="AG13" s="1" t="s">
        <v>75</v>
      </c>
      <c r="AH13" s="1" t="s">
        <v>74</v>
      </c>
      <c r="AI13" s="1" t="s">
        <v>74</v>
      </c>
    </row>
    <row r="14" spans="1:35" x14ac:dyDescent="0.4">
      <c r="A14" s="2">
        <v>2.7</v>
      </c>
      <c r="B14" t="s">
        <v>45</v>
      </c>
      <c r="C14" t="str">
        <f t="shared" si="0"/>
        <v>2.7 Creates learning activities that optimize each individual’s growth and achievement within a supportive environment</v>
      </c>
      <c r="D14" s="1" t="s">
        <v>74</v>
      </c>
      <c r="E14" s="1" t="s">
        <v>73</v>
      </c>
      <c r="F14" s="1" t="s">
        <v>74</v>
      </c>
      <c r="G14" s="1" t="s">
        <v>73</v>
      </c>
      <c r="H14" s="1" t="s">
        <v>74</v>
      </c>
      <c r="I14" s="1" t="s">
        <v>75</v>
      </c>
      <c r="J14" s="1" t="s">
        <v>73</v>
      </c>
      <c r="K14" s="1" t="s">
        <v>74</v>
      </c>
      <c r="L14" s="1" t="s">
        <v>75</v>
      </c>
      <c r="M14" s="1" t="s">
        <v>75</v>
      </c>
      <c r="N14" s="1" t="s">
        <v>75</v>
      </c>
      <c r="O14" s="1" t="s">
        <v>75</v>
      </c>
      <c r="P14" s="1" t="s">
        <v>73</v>
      </c>
      <c r="Q14" s="1" t="s">
        <v>74</v>
      </c>
      <c r="R14" s="1" t="s">
        <v>74</v>
      </c>
      <c r="S14" s="1" t="s">
        <v>73</v>
      </c>
      <c r="T14" s="1" t="s">
        <v>75</v>
      </c>
      <c r="U14" s="1" t="s">
        <v>75</v>
      </c>
      <c r="V14" s="1" t="s">
        <v>76</v>
      </c>
      <c r="W14" s="1" t="s">
        <v>73</v>
      </c>
      <c r="X14" s="1" t="s">
        <v>74</v>
      </c>
      <c r="Y14" s="1" t="s">
        <v>75</v>
      </c>
      <c r="Z14" s="1" t="s">
        <v>74</v>
      </c>
      <c r="AA14" s="1" t="s">
        <v>75</v>
      </c>
      <c r="AB14" s="1" t="s">
        <v>74</v>
      </c>
      <c r="AC14" s="1" t="s">
        <v>76</v>
      </c>
      <c r="AD14" s="1" t="s">
        <v>76</v>
      </c>
      <c r="AE14" s="1" t="s">
        <v>73</v>
      </c>
      <c r="AF14" s="1" t="s">
        <v>74</v>
      </c>
      <c r="AG14" s="1" t="s">
        <v>75</v>
      </c>
      <c r="AH14" s="1" t="s">
        <v>75</v>
      </c>
      <c r="AI14" s="1" t="s">
        <v>73</v>
      </c>
    </row>
    <row r="15" spans="1:35" x14ac:dyDescent="0.4">
      <c r="A15" s="2">
        <v>2.8</v>
      </c>
      <c r="B15" t="s">
        <v>46</v>
      </c>
      <c r="C15" t="str">
        <f t="shared" si="0"/>
        <v>2.8 Uses formative assessments to provide specific and timely feedback to assist learners in meeting learning targets and to adjust instruction</v>
      </c>
      <c r="D15" s="1" t="s">
        <v>75</v>
      </c>
      <c r="E15" s="1" t="s">
        <v>74</v>
      </c>
      <c r="F15" s="1" t="s">
        <v>74</v>
      </c>
      <c r="G15" s="1" t="s">
        <v>74</v>
      </c>
      <c r="H15" s="1" t="s">
        <v>74</v>
      </c>
      <c r="I15" s="1" t="s">
        <v>76</v>
      </c>
      <c r="J15" s="1" t="s">
        <v>73</v>
      </c>
      <c r="K15" s="1" t="s">
        <v>75</v>
      </c>
      <c r="L15" s="1" t="s">
        <v>74</v>
      </c>
      <c r="M15" s="1" t="s">
        <v>74</v>
      </c>
      <c r="N15" s="1" t="s">
        <v>75</v>
      </c>
      <c r="O15" s="1" t="s">
        <v>75</v>
      </c>
      <c r="P15" s="1" t="s">
        <v>73</v>
      </c>
      <c r="Q15" s="1" t="s">
        <v>75</v>
      </c>
      <c r="R15" s="1" t="s">
        <v>75</v>
      </c>
      <c r="S15" s="1" t="s">
        <v>73</v>
      </c>
      <c r="T15" s="1" t="s">
        <v>75</v>
      </c>
      <c r="U15" s="1" t="s">
        <v>74</v>
      </c>
      <c r="V15" s="1" t="s">
        <v>75</v>
      </c>
      <c r="W15" s="1" t="s">
        <v>73</v>
      </c>
      <c r="X15" s="1" t="s">
        <v>74</v>
      </c>
      <c r="Y15" s="1" t="s">
        <v>75</v>
      </c>
      <c r="Z15" s="1" t="s">
        <v>74</v>
      </c>
      <c r="AA15" s="1" t="s">
        <v>75</v>
      </c>
      <c r="AB15" s="1" t="s">
        <v>74</v>
      </c>
      <c r="AC15" s="1" t="s">
        <v>75</v>
      </c>
      <c r="AD15" s="1" t="s">
        <v>76</v>
      </c>
      <c r="AE15" s="1" t="s">
        <v>74</v>
      </c>
      <c r="AF15" s="1" t="s">
        <v>74</v>
      </c>
      <c r="AG15" s="1" t="s">
        <v>76</v>
      </c>
      <c r="AH15" s="1" t="s">
        <v>74</v>
      </c>
      <c r="AI15" s="1" t="s">
        <v>74</v>
      </c>
    </row>
    <row r="16" spans="1:35" x14ac:dyDescent="0.4">
      <c r="A16" s="2">
        <v>2.9</v>
      </c>
      <c r="B16" t="s">
        <v>47</v>
      </c>
      <c r="C16" t="str">
        <f t="shared" si="0"/>
        <v>2.9 Uses summative assessments to measure learner attainment of specified learning targets</v>
      </c>
      <c r="D16" s="1" t="s">
        <v>75</v>
      </c>
      <c r="E16" s="1" t="s">
        <v>73</v>
      </c>
      <c r="F16" s="1" t="s">
        <v>74</v>
      </c>
      <c r="G16" s="1" t="s">
        <v>73</v>
      </c>
      <c r="H16" s="1" t="s">
        <v>73</v>
      </c>
      <c r="I16" s="1" t="s">
        <v>75</v>
      </c>
      <c r="J16" s="1" t="s">
        <v>73</v>
      </c>
      <c r="K16" s="1" t="s">
        <v>76</v>
      </c>
      <c r="L16" s="1" t="s">
        <v>75</v>
      </c>
      <c r="M16" s="1" t="s">
        <v>74</v>
      </c>
      <c r="N16" s="1" t="s">
        <v>75</v>
      </c>
      <c r="O16" s="1" t="s">
        <v>75</v>
      </c>
      <c r="P16" s="1" t="s">
        <v>73</v>
      </c>
      <c r="Q16" s="1" t="s">
        <v>74</v>
      </c>
      <c r="R16" s="1" t="s">
        <v>74</v>
      </c>
      <c r="S16" s="1" t="s">
        <v>73</v>
      </c>
      <c r="T16" s="1" t="s">
        <v>74</v>
      </c>
      <c r="U16" s="1" t="s">
        <v>75</v>
      </c>
      <c r="V16" s="1" t="s">
        <v>75</v>
      </c>
      <c r="W16" s="1" t="s">
        <v>74</v>
      </c>
      <c r="X16" s="1" t="s">
        <v>74</v>
      </c>
      <c r="Y16" s="1" t="s">
        <v>75</v>
      </c>
      <c r="Z16" s="1" t="s">
        <v>74</v>
      </c>
      <c r="AA16" s="1" t="s">
        <v>75</v>
      </c>
      <c r="AB16" s="1" t="s">
        <v>74</v>
      </c>
      <c r="AC16" s="1" t="s">
        <v>75</v>
      </c>
      <c r="AD16" s="1" t="s">
        <v>75</v>
      </c>
      <c r="AE16" s="1" t="s">
        <v>74</v>
      </c>
      <c r="AF16" s="1" t="s">
        <v>74</v>
      </c>
      <c r="AG16" s="1" t="s">
        <v>75</v>
      </c>
      <c r="AH16" s="1" t="s">
        <v>74</v>
      </c>
      <c r="AI16" s="1" t="s">
        <v>74</v>
      </c>
    </row>
    <row r="17" spans="1:35" x14ac:dyDescent="0.4">
      <c r="A17" s="2" t="s">
        <v>78</v>
      </c>
      <c r="B17" t="s">
        <v>48</v>
      </c>
      <c r="C17" t="str">
        <f t="shared" si="0"/>
        <v>2.10 Maintains evidence and records of learning performance to communicate progress</v>
      </c>
      <c r="D17" s="1" t="s">
        <v>73</v>
      </c>
      <c r="E17" s="1" t="s">
        <v>73</v>
      </c>
      <c r="F17" s="1" t="s">
        <v>73</v>
      </c>
      <c r="G17" s="1" t="s">
        <v>73</v>
      </c>
      <c r="H17" s="1" t="s">
        <v>73</v>
      </c>
      <c r="I17" s="1" t="s">
        <v>76</v>
      </c>
      <c r="J17" s="1" t="s">
        <v>73</v>
      </c>
      <c r="K17" s="1" t="s">
        <v>76</v>
      </c>
      <c r="L17" s="1" t="s">
        <v>75</v>
      </c>
      <c r="M17" s="1" t="s">
        <v>76</v>
      </c>
      <c r="N17" s="1" t="s">
        <v>75</v>
      </c>
      <c r="O17" s="1" t="s">
        <v>75</v>
      </c>
      <c r="P17" s="1" t="s">
        <v>73</v>
      </c>
      <c r="Q17" s="1" t="s">
        <v>74</v>
      </c>
      <c r="R17" s="1" t="s">
        <v>74</v>
      </c>
      <c r="S17" s="1" t="s">
        <v>73</v>
      </c>
      <c r="T17" s="1" t="s">
        <v>75</v>
      </c>
      <c r="U17" s="1" t="s">
        <v>75</v>
      </c>
      <c r="V17" s="1" t="s">
        <v>75</v>
      </c>
      <c r="W17" s="1" t="s">
        <v>74</v>
      </c>
      <c r="X17" s="1" t="s">
        <v>75</v>
      </c>
      <c r="Y17" s="1" t="s">
        <v>74</v>
      </c>
      <c r="Z17" s="1" t="s">
        <v>74</v>
      </c>
      <c r="AA17" s="1" t="s">
        <v>75</v>
      </c>
      <c r="AB17" s="1" t="s">
        <v>75</v>
      </c>
      <c r="AC17" s="1" t="s">
        <v>75</v>
      </c>
      <c r="AD17" s="1" t="s">
        <v>75</v>
      </c>
      <c r="AE17" s="1" t="s">
        <v>73</v>
      </c>
      <c r="AF17" s="1" t="s">
        <v>74</v>
      </c>
      <c r="AG17" s="1" t="s">
        <v>76</v>
      </c>
      <c r="AH17" s="1" t="s">
        <v>73</v>
      </c>
      <c r="AI17" s="1" t="s">
        <v>73</v>
      </c>
    </row>
    <row r="18" spans="1:35" x14ac:dyDescent="0.4">
      <c r="A18" s="2">
        <v>2.11</v>
      </c>
      <c r="B18" t="s">
        <v>49</v>
      </c>
      <c r="C18" t="str">
        <f t="shared" si="0"/>
        <v>2.11 Analyzes and uses disaggregated standardized assessment results to inform planning for individual learners and classes</v>
      </c>
      <c r="D18" s="1" t="s">
        <v>74</v>
      </c>
      <c r="E18" s="1" t="s">
        <v>73</v>
      </c>
      <c r="F18" s="1" t="s">
        <v>73</v>
      </c>
      <c r="G18" s="1" t="s">
        <v>73</v>
      </c>
      <c r="H18" s="1" t="s">
        <v>73</v>
      </c>
      <c r="I18" s="1" t="s">
        <v>75</v>
      </c>
      <c r="J18" s="1" t="s">
        <v>73</v>
      </c>
      <c r="K18" s="1" t="s">
        <v>73</v>
      </c>
      <c r="L18" s="1" t="s">
        <v>75</v>
      </c>
      <c r="M18" s="1" t="s">
        <v>74</v>
      </c>
      <c r="N18" s="1" t="s">
        <v>75</v>
      </c>
      <c r="O18" s="1" t="s">
        <v>76</v>
      </c>
      <c r="P18" s="1" t="s">
        <v>73</v>
      </c>
      <c r="Q18" s="1" t="s">
        <v>74</v>
      </c>
      <c r="R18" s="1" t="s">
        <v>74</v>
      </c>
      <c r="S18" s="1" t="s">
        <v>73</v>
      </c>
      <c r="T18" s="1" t="s">
        <v>74</v>
      </c>
      <c r="U18" s="1" t="s">
        <v>75</v>
      </c>
      <c r="V18" s="1" t="s">
        <v>75</v>
      </c>
      <c r="W18" s="1" t="s">
        <v>73</v>
      </c>
      <c r="X18" s="1" t="s">
        <v>74</v>
      </c>
      <c r="Y18" s="1" t="s">
        <v>75</v>
      </c>
      <c r="Z18" s="1" t="s">
        <v>74</v>
      </c>
      <c r="AA18" s="1" t="s">
        <v>75</v>
      </c>
      <c r="AB18" s="1" t="s">
        <v>74</v>
      </c>
      <c r="AC18" s="1" t="s">
        <v>75</v>
      </c>
      <c r="AD18" s="1" t="s">
        <v>76</v>
      </c>
      <c r="AE18" s="1" t="s">
        <v>73</v>
      </c>
      <c r="AF18" s="1" t="s">
        <v>74</v>
      </c>
      <c r="AG18" s="1" t="s">
        <v>75</v>
      </c>
      <c r="AH18" s="1" t="s">
        <v>74</v>
      </c>
      <c r="AI18" s="1" t="s">
        <v>74</v>
      </c>
    </row>
    <row r="19" spans="1:35" x14ac:dyDescent="0.4">
      <c r="A19" s="2">
        <v>3.1</v>
      </c>
      <c r="B19" t="s">
        <v>50</v>
      </c>
      <c r="C19" t="str">
        <f t="shared" si="0"/>
        <v>3.1 Demonstrates standard oral and written communications and integrates appropriate communication strategies</v>
      </c>
      <c r="D19" s="1" t="s">
        <v>75</v>
      </c>
      <c r="E19" s="1" t="s">
        <v>74</v>
      </c>
      <c r="F19" s="1" t="s">
        <v>73</v>
      </c>
      <c r="G19" s="1" t="s">
        <v>74</v>
      </c>
      <c r="H19" s="1" t="s">
        <v>73</v>
      </c>
      <c r="I19" s="1" t="s">
        <v>76</v>
      </c>
      <c r="J19" s="1" t="s">
        <v>73</v>
      </c>
      <c r="K19" s="1" t="s">
        <v>76</v>
      </c>
      <c r="L19" s="1" t="s">
        <v>75</v>
      </c>
      <c r="M19" s="1" t="s">
        <v>75</v>
      </c>
      <c r="N19" s="1" t="s">
        <v>75</v>
      </c>
      <c r="O19" s="1" t="s">
        <v>75</v>
      </c>
      <c r="P19" s="1" t="s">
        <v>73</v>
      </c>
      <c r="Q19" s="1" t="s">
        <v>73</v>
      </c>
      <c r="R19" s="1" t="s">
        <v>73</v>
      </c>
      <c r="S19" s="1" t="s">
        <v>73</v>
      </c>
      <c r="T19" s="1" t="s">
        <v>74</v>
      </c>
      <c r="U19" s="1" t="s">
        <v>74</v>
      </c>
      <c r="V19" s="1" t="s">
        <v>76</v>
      </c>
      <c r="W19" s="1" t="s">
        <v>73</v>
      </c>
      <c r="X19" s="1" t="s">
        <v>75</v>
      </c>
      <c r="Y19" s="1" t="s">
        <v>74</v>
      </c>
      <c r="Z19" s="1" t="s">
        <v>75</v>
      </c>
      <c r="AA19" s="1" t="s">
        <v>75</v>
      </c>
      <c r="AB19" s="1" t="s">
        <v>74</v>
      </c>
      <c r="AC19" s="1" t="s">
        <v>75</v>
      </c>
      <c r="AD19" s="1" t="s">
        <v>76</v>
      </c>
      <c r="AE19" s="1" t="s">
        <v>74</v>
      </c>
      <c r="AF19" s="1" t="s">
        <v>74</v>
      </c>
      <c r="AG19" s="1" t="s">
        <v>76</v>
      </c>
      <c r="AH19" s="1" t="s">
        <v>75</v>
      </c>
      <c r="AI19" s="1" t="s">
        <v>73</v>
      </c>
    </row>
    <row r="20" spans="1:35" x14ac:dyDescent="0.4">
      <c r="A20" s="2">
        <v>3.2</v>
      </c>
      <c r="B20" t="s">
        <v>51</v>
      </c>
      <c r="C20" t="str">
        <f t="shared" si="0"/>
        <v>3.2 Fosters and responds to effective verbal and nonverbal communications during instruction</v>
      </c>
      <c r="D20" s="1" t="s">
        <v>73</v>
      </c>
      <c r="E20" s="1" t="s">
        <v>74</v>
      </c>
      <c r="F20" s="1" t="s">
        <v>74</v>
      </c>
      <c r="G20" s="1" t="s">
        <v>74</v>
      </c>
      <c r="H20" s="1" t="s">
        <v>74</v>
      </c>
      <c r="I20" s="1" t="s">
        <v>75</v>
      </c>
      <c r="J20" s="1" t="s">
        <v>74</v>
      </c>
      <c r="K20" s="1" t="s">
        <v>75</v>
      </c>
      <c r="L20" s="1" t="s">
        <v>75</v>
      </c>
      <c r="M20" s="1" t="s">
        <v>75</v>
      </c>
      <c r="N20" s="1" t="s">
        <v>75</v>
      </c>
      <c r="O20" s="1" t="s">
        <v>75</v>
      </c>
      <c r="P20" s="1" t="s">
        <v>73</v>
      </c>
      <c r="Q20" s="1" t="s">
        <v>74</v>
      </c>
      <c r="R20" s="1" t="s">
        <v>73</v>
      </c>
      <c r="S20" s="1" t="s">
        <v>74</v>
      </c>
      <c r="T20" s="1" t="s">
        <v>74</v>
      </c>
      <c r="U20" s="1" t="s">
        <v>74</v>
      </c>
      <c r="V20" s="1" t="s">
        <v>76</v>
      </c>
      <c r="W20" s="1" t="s">
        <v>73</v>
      </c>
      <c r="X20" s="1" t="s">
        <v>75</v>
      </c>
      <c r="Y20" s="1" t="s">
        <v>75</v>
      </c>
      <c r="Z20" s="1" t="s">
        <v>74</v>
      </c>
      <c r="AA20" s="1" t="s">
        <v>75</v>
      </c>
      <c r="AB20" s="1" t="s">
        <v>74</v>
      </c>
      <c r="AC20" s="1" t="s">
        <v>75</v>
      </c>
      <c r="AD20" s="1" t="s">
        <v>75</v>
      </c>
      <c r="AE20" s="1" t="s">
        <v>75</v>
      </c>
      <c r="AF20" s="1" t="s">
        <v>74</v>
      </c>
      <c r="AG20" s="1" t="s">
        <v>75</v>
      </c>
      <c r="AH20" s="1" t="s">
        <v>75</v>
      </c>
      <c r="AI20" s="1" t="s">
        <v>74</v>
      </c>
    </row>
    <row r="21" spans="1:35" x14ac:dyDescent="0.4">
      <c r="A21" s="2">
        <v>3.3</v>
      </c>
      <c r="B21" t="s">
        <v>52</v>
      </c>
      <c r="C21" t="str">
        <f t="shared" si="0"/>
        <v>3.3 Uses age-appropriate instructional strategies to improve learners’ skills in critical literacy components</v>
      </c>
      <c r="D21" s="1" t="s">
        <v>73</v>
      </c>
      <c r="E21" s="1" t="s">
        <v>73</v>
      </c>
      <c r="F21" s="1" t="s">
        <v>74</v>
      </c>
      <c r="G21" s="1" t="s">
        <v>73</v>
      </c>
      <c r="H21" s="1" t="s">
        <v>74</v>
      </c>
      <c r="I21" s="1" t="s">
        <v>76</v>
      </c>
      <c r="J21" s="1" t="s">
        <v>73</v>
      </c>
      <c r="K21" s="1" t="s">
        <v>76</v>
      </c>
      <c r="L21" s="1" t="s">
        <v>75</v>
      </c>
      <c r="M21" s="1" t="s">
        <v>76</v>
      </c>
      <c r="N21" s="1" t="s">
        <v>76</v>
      </c>
      <c r="O21" s="1" t="s">
        <v>75</v>
      </c>
      <c r="P21" s="1" t="s">
        <v>73</v>
      </c>
      <c r="Q21" s="1" t="s">
        <v>74</v>
      </c>
      <c r="R21" s="1" t="s">
        <v>73</v>
      </c>
      <c r="S21" s="1" t="s">
        <v>73</v>
      </c>
      <c r="T21" s="1" t="s">
        <v>74</v>
      </c>
      <c r="U21" s="1" t="s">
        <v>74</v>
      </c>
      <c r="V21" s="1" t="s">
        <v>76</v>
      </c>
      <c r="W21" s="1" t="s">
        <v>73</v>
      </c>
      <c r="X21" s="1" t="s">
        <v>74</v>
      </c>
      <c r="Y21" s="1" t="s">
        <v>74</v>
      </c>
      <c r="Z21" s="1" t="s">
        <v>74</v>
      </c>
      <c r="AA21" s="1" t="s">
        <v>75</v>
      </c>
      <c r="AB21" s="1" t="s">
        <v>75</v>
      </c>
      <c r="AC21" s="1" t="s">
        <v>75</v>
      </c>
      <c r="AD21" s="1" t="s">
        <v>76</v>
      </c>
      <c r="AE21" s="1" t="s">
        <v>74</v>
      </c>
      <c r="AF21" s="1" t="s">
        <v>74</v>
      </c>
      <c r="AG21" s="1" t="s">
        <v>76</v>
      </c>
      <c r="AH21" s="1" t="s">
        <v>73</v>
      </c>
      <c r="AI21" s="1" t="s">
        <v>74</v>
      </c>
    </row>
    <row r="22" spans="1:35" x14ac:dyDescent="0.4">
      <c r="A22" s="2">
        <v>3.4</v>
      </c>
      <c r="B22" t="s">
        <v>53</v>
      </c>
      <c r="C22" t="str">
        <f t="shared" si="0"/>
        <v>3.4 Integrates narrative and expository reading strategies across the curriculum</v>
      </c>
      <c r="D22" s="1" t="s">
        <v>75</v>
      </c>
      <c r="E22" s="1" t="s">
        <v>74</v>
      </c>
      <c r="F22" s="1" t="s">
        <v>73</v>
      </c>
      <c r="G22" s="1" t="s">
        <v>74</v>
      </c>
      <c r="H22" s="1" t="s">
        <v>73</v>
      </c>
      <c r="I22" s="1" t="s">
        <v>75</v>
      </c>
      <c r="J22" s="1" t="s">
        <v>73</v>
      </c>
      <c r="K22" s="1" t="s">
        <v>76</v>
      </c>
      <c r="L22" s="1" t="s">
        <v>75</v>
      </c>
      <c r="M22" s="1" t="s">
        <v>74</v>
      </c>
      <c r="N22" s="1" t="s">
        <v>75</v>
      </c>
      <c r="O22" s="1" t="s">
        <v>75</v>
      </c>
      <c r="P22" s="1" t="s">
        <v>73</v>
      </c>
      <c r="Q22" s="1" t="s">
        <v>73</v>
      </c>
      <c r="R22" s="1" t="s">
        <v>74</v>
      </c>
      <c r="S22" s="1" t="s">
        <v>73</v>
      </c>
      <c r="T22" s="1" t="s">
        <v>75</v>
      </c>
      <c r="U22" s="1" t="s">
        <v>74</v>
      </c>
      <c r="V22" s="1" t="s">
        <v>75</v>
      </c>
      <c r="W22" s="1" t="s">
        <v>73</v>
      </c>
      <c r="X22" s="1" t="s">
        <v>75</v>
      </c>
      <c r="Y22" s="1" t="s">
        <v>74</v>
      </c>
      <c r="Z22" s="1" t="s">
        <v>75</v>
      </c>
      <c r="AA22" s="1" t="s">
        <v>75</v>
      </c>
      <c r="AB22" s="1" t="s">
        <v>75</v>
      </c>
      <c r="AC22" s="1" t="s">
        <v>76</v>
      </c>
      <c r="AD22" s="1" t="s">
        <v>76</v>
      </c>
      <c r="AE22" s="1" t="s">
        <v>73</v>
      </c>
      <c r="AF22" s="1" t="s">
        <v>74</v>
      </c>
      <c r="AG22" s="1" t="s">
        <v>75</v>
      </c>
      <c r="AH22" s="1" t="s">
        <v>73</v>
      </c>
      <c r="AI22" s="1" t="s">
        <v>73</v>
      </c>
    </row>
    <row r="23" spans="1:35" x14ac:dyDescent="0.4">
      <c r="A23" s="2">
        <v>3.5</v>
      </c>
      <c r="B23" t="s">
        <v>54</v>
      </c>
      <c r="C23" t="str">
        <f t="shared" si="0"/>
        <v>3.5 Solves mathematical problems across subject areas using a variety of strategies to verify and interpret results and to draw conclusions</v>
      </c>
      <c r="D23" s="1" t="s">
        <v>73</v>
      </c>
      <c r="E23" s="1" t="s">
        <v>73</v>
      </c>
      <c r="F23" s="1" t="s">
        <v>73</v>
      </c>
      <c r="G23" s="1" t="s">
        <v>73</v>
      </c>
      <c r="H23" s="1" t="s">
        <v>73</v>
      </c>
      <c r="I23" s="1" t="s">
        <v>76</v>
      </c>
      <c r="J23" s="1" t="s">
        <v>73</v>
      </c>
      <c r="K23" s="1" t="s">
        <v>73</v>
      </c>
      <c r="L23" s="1" t="s">
        <v>75</v>
      </c>
      <c r="M23" s="1" t="s">
        <v>75</v>
      </c>
      <c r="N23" s="1" t="s">
        <v>75</v>
      </c>
      <c r="O23" s="1" t="s">
        <v>73</v>
      </c>
      <c r="P23" s="1" t="s">
        <v>73</v>
      </c>
      <c r="Q23" s="1" t="s">
        <v>74</v>
      </c>
      <c r="R23" s="1" t="s">
        <v>74</v>
      </c>
      <c r="S23" s="1" t="s">
        <v>73</v>
      </c>
      <c r="T23" s="1" t="s">
        <v>74</v>
      </c>
      <c r="U23" s="1" t="s">
        <v>74</v>
      </c>
      <c r="V23" s="1" t="s">
        <v>75</v>
      </c>
      <c r="W23" s="1" t="s">
        <v>73</v>
      </c>
      <c r="X23" s="1" t="s">
        <v>74</v>
      </c>
      <c r="Y23" s="1" t="s">
        <v>75</v>
      </c>
      <c r="Z23" s="1" t="s">
        <v>75</v>
      </c>
      <c r="AA23" s="1" t="s">
        <v>75</v>
      </c>
      <c r="AB23" s="1" t="s">
        <v>74</v>
      </c>
      <c r="AC23" s="1" t="s">
        <v>75</v>
      </c>
      <c r="AD23" s="1" t="s">
        <v>75</v>
      </c>
      <c r="AE23" s="1" t="s">
        <v>73</v>
      </c>
      <c r="AF23" s="1" t="s">
        <v>74</v>
      </c>
      <c r="AG23" s="1" t="s">
        <v>76</v>
      </c>
      <c r="AH23" s="1" t="s">
        <v>74</v>
      </c>
      <c r="AI23" s="1" t="s">
        <v>73</v>
      </c>
    </row>
    <row r="24" spans="1:35" x14ac:dyDescent="0.4">
      <c r="A24" s="2">
        <v>3.6</v>
      </c>
      <c r="B24" t="s">
        <v>55</v>
      </c>
      <c r="C24" t="str">
        <f t="shared" si="0"/>
        <v>3.6 Communicates mathematical concepts, processes, and symbols within the content taught</v>
      </c>
      <c r="D24" s="1" t="s">
        <v>73</v>
      </c>
      <c r="E24" s="1" t="s">
        <v>73</v>
      </c>
      <c r="F24" s="1" t="s">
        <v>75</v>
      </c>
      <c r="G24" s="1" t="s">
        <v>73</v>
      </c>
      <c r="H24" s="1" t="s">
        <v>73</v>
      </c>
      <c r="I24" s="1" t="s">
        <v>75</v>
      </c>
      <c r="J24" s="1" t="s">
        <v>73</v>
      </c>
      <c r="K24" s="1" t="s">
        <v>73</v>
      </c>
      <c r="L24" s="1" t="s">
        <v>75</v>
      </c>
      <c r="M24" s="1" t="s">
        <v>76</v>
      </c>
      <c r="N24" s="1" t="s">
        <v>75</v>
      </c>
      <c r="O24" s="1" t="s">
        <v>73</v>
      </c>
      <c r="P24" s="1" t="s">
        <v>73</v>
      </c>
      <c r="Q24" s="1" t="s">
        <v>73</v>
      </c>
      <c r="R24" s="1" t="s">
        <v>74</v>
      </c>
      <c r="S24" s="1" t="s">
        <v>73</v>
      </c>
      <c r="T24" s="1" t="s">
        <v>74</v>
      </c>
      <c r="U24" s="1" t="s">
        <v>74</v>
      </c>
      <c r="V24" s="1" t="s">
        <v>76</v>
      </c>
      <c r="W24" s="1" t="s">
        <v>73</v>
      </c>
      <c r="X24" s="1" t="s">
        <v>74</v>
      </c>
      <c r="Y24" s="1" t="s">
        <v>74</v>
      </c>
      <c r="Z24" s="1" t="s">
        <v>75</v>
      </c>
      <c r="AA24" s="1" t="s">
        <v>76</v>
      </c>
      <c r="AB24" s="1" t="s">
        <v>75</v>
      </c>
      <c r="AC24" s="1" t="s">
        <v>75</v>
      </c>
      <c r="AD24" s="1" t="s">
        <v>76</v>
      </c>
      <c r="AE24" s="1" t="s">
        <v>74</v>
      </c>
      <c r="AF24" s="1" t="s">
        <v>74</v>
      </c>
      <c r="AG24" s="1" t="s">
        <v>75</v>
      </c>
      <c r="AH24" s="1" t="s">
        <v>74</v>
      </c>
      <c r="AI24" s="1" t="s">
        <v>73</v>
      </c>
    </row>
    <row r="25" spans="1:35" x14ac:dyDescent="0.4">
      <c r="A25" s="2">
        <v>3.7</v>
      </c>
      <c r="B25" t="s">
        <v>56</v>
      </c>
      <c r="C25" t="str">
        <f t="shared" si="0"/>
        <v>3.7 Identifies and integrates available emerging technologies into the teaching of all content areas</v>
      </c>
      <c r="D25" s="1" t="s">
        <v>75</v>
      </c>
      <c r="E25" s="1" t="s">
        <v>74</v>
      </c>
      <c r="F25" s="1" t="s">
        <v>75</v>
      </c>
      <c r="G25" s="1" t="s">
        <v>74</v>
      </c>
      <c r="H25" s="1" t="s">
        <v>74</v>
      </c>
      <c r="I25" s="1" t="s">
        <v>74</v>
      </c>
      <c r="J25" s="1" t="s">
        <v>74</v>
      </c>
      <c r="K25" s="1" t="s">
        <v>75</v>
      </c>
      <c r="L25" s="1" t="s">
        <v>75</v>
      </c>
      <c r="M25" s="1" t="s">
        <v>75</v>
      </c>
      <c r="N25" s="1" t="s">
        <v>75</v>
      </c>
      <c r="O25" s="1" t="s">
        <v>76</v>
      </c>
      <c r="P25" s="1" t="s">
        <v>73</v>
      </c>
      <c r="Q25" s="1" t="s">
        <v>73</v>
      </c>
      <c r="R25" s="1" t="s">
        <v>73</v>
      </c>
      <c r="S25" s="1" t="s">
        <v>73</v>
      </c>
      <c r="T25" s="1" t="s">
        <v>74</v>
      </c>
      <c r="U25" s="1" t="s">
        <v>74</v>
      </c>
      <c r="V25" s="1" t="s">
        <v>75</v>
      </c>
      <c r="W25" s="1" t="s">
        <v>73</v>
      </c>
      <c r="X25" s="1" t="s">
        <v>75</v>
      </c>
      <c r="Y25" s="1" t="s">
        <v>75</v>
      </c>
      <c r="Z25" s="1" t="s">
        <v>74</v>
      </c>
      <c r="AA25" s="1" t="s">
        <v>75</v>
      </c>
      <c r="AB25" s="1" t="s">
        <v>74</v>
      </c>
      <c r="AC25" s="1" t="s">
        <v>75</v>
      </c>
      <c r="AD25" s="1" t="s">
        <v>77</v>
      </c>
      <c r="AE25" s="1" t="s">
        <v>73</v>
      </c>
      <c r="AF25" s="1" t="s">
        <v>74</v>
      </c>
      <c r="AG25" s="1" t="s">
        <v>74</v>
      </c>
      <c r="AH25" s="1" t="s">
        <v>73</v>
      </c>
      <c r="AI25" s="1" t="s">
        <v>73</v>
      </c>
    </row>
    <row r="26" spans="1:35" x14ac:dyDescent="0.4">
      <c r="A26" s="2">
        <v>3.8</v>
      </c>
      <c r="B26" t="s">
        <v>57</v>
      </c>
      <c r="C26" t="str">
        <f t="shared" si="0"/>
        <v>3.8 Facilitates learners’ individual and collaborative use of technology and evaluates their technological proficiency</v>
      </c>
      <c r="D26" s="1" t="s">
        <v>74</v>
      </c>
      <c r="E26" s="1" t="s">
        <v>74</v>
      </c>
      <c r="F26" s="1" t="s">
        <v>74</v>
      </c>
      <c r="G26" s="1" t="s">
        <v>74</v>
      </c>
      <c r="H26" s="1" t="s">
        <v>73</v>
      </c>
      <c r="I26" s="1" t="s">
        <v>74</v>
      </c>
      <c r="J26" s="1" t="s">
        <v>73</v>
      </c>
      <c r="K26" s="1" t="s">
        <v>75</v>
      </c>
      <c r="L26" s="1" t="s">
        <v>75</v>
      </c>
      <c r="M26" s="1" t="s">
        <v>74</v>
      </c>
      <c r="N26" s="1" t="s">
        <v>75</v>
      </c>
      <c r="O26" s="1" t="s">
        <v>76</v>
      </c>
      <c r="P26" s="1" t="s">
        <v>73</v>
      </c>
      <c r="Q26" s="1" t="s">
        <v>74</v>
      </c>
      <c r="R26" s="1" t="s">
        <v>73</v>
      </c>
      <c r="S26" s="1" t="s">
        <v>73</v>
      </c>
      <c r="T26" s="1" t="s">
        <v>74</v>
      </c>
      <c r="U26" s="1" t="s">
        <v>74</v>
      </c>
      <c r="V26" s="1" t="s">
        <v>76</v>
      </c>
      <c r="W26" s="1" t="s">
        <v>73</v>
      </c>
      <c r="X26" s="1" t="s">
        <v>75</v>
      </c>
      <c r="Y26" s="1" t="s">
        <v>75</v>
      </c>
      <c r="Z26" s="1" t="s">
        <v>75</v>
      </c>
      <c r="AA26" s="1" t="s">
        <v>75</v>
      </c>
      <c r="AB26" s="1" t="s">
        <v>74</v>
      </c>
      <c r="AC26" s="1" t="s">
        <v>75</v>
      </c>
      <c r="AD26" s="1" t="s">
        <v>76</v>
      </c>
      <c r="AE26" s="1" t="s">
        <v>73</v>
      </c>
      <c r="AF26" s="1" t="s">
        <v>74</v>
      </c>
      <c r="AG26" s="1" t="s">
        <v>74</v>
      </c>
      <c r="AH26" s="1" t="s">
        <v>74</v>
      </c>
      <c r="AI26" s="1" t="s">
        <v>73</v>
      </c>
    </row>
    <row r="27" spans="1:35" x14ac:dyDescent="0.4">
      <c r="A27" s="2">
        <v>4.0999999999999996</v>
      </c>
      <c r="B27" t="s">
        <v>58</v>
      </c>
      <c r="C27" t="str">
        <f t="shared" si="0"/>
        <v>4.1 Develops culturally responsive curriculum and instruction in response to differences in individual experiences; cultural, ethnic, gender, and linguistic diversity; and socioeconomic status</v>
      </c>
      <c r="D27" s="1" t="s">
        <v>74</v>
      </c>
      <c r="E27" s="1" t="s">
        <v>73</v>
      </c>
      <c r="F27" s="1" t="s">
        <v>74</v>
      </c>
      <c r="G27" s="1" t="s">
        <v>74</v>
      </c>
      <c r="H27" s="1" t="s">
        <v>74</v>
      </c>
      <c r="I27" s="1" t="s">
        <v>75</v>
      </c>
      <c r="J27" s="1" t="s">
        <v>73</v>
      </c>
      <c r="K27" s="1" t="s">
        <v>76</v>
      </c>
      <c r="L27" s="1" t="s">
        <v>75</v>
      </c>
      <c r="M27" s="1" t="s">
        <v>74</v>
      </c>
      <c r="N27" s="1" t="s">
        <v>75</v>
      </c>
      <c r="O27" s="1" t="s">
        <v>73</v>
      </c>
      <c r="P27" s="1" t="s">
        <v>73</v>
      </c>
      <c r="Q27" s="1" t="s">
        <v>75</v>
      </c>
      <c r="R27" s="1" t="s">
        <v>74</v>
      </c>
      <c r="S27" s="1" t="s">
        <v>73</v>
      </c>
      <c r="T27" s="1" t="s">
        <v>75</v>
      </c>
      <c r="U27" s="1" t="s">
        <v>73</v>
      </c>
      <c r="V27" s="1" t="s">
        <v>76</v>
      </c>
      <c r="W27" s="1" t="s">
        <v>73</v>
      </c>
      <c r="X27" s="1" t="s">
        <v>75</v>
      </c>
      <c r="Y27" s="1" t="s">
        <v>75</v>
      </c>
      <c r="Z27" s="1" t="s">
        <v>75</v>
      </c>
      <c r="AA27" s="1" t="s">
        <v>75</v>
      </c>
      <c r="AB27" s="1" t="s">
        <v>74</v>
      </c>
      <c r="AC27" s="1" t="s">
        <v>75</v>
      </c>
      <c r="AD27" s="1" t="s">
        <v>75</v>
      </c>
      <c r="AE27" s="1" t="s">
        <v>73</v>
      </c>
      <c r="AF27" s="1" t="s">
        <v>74</v>
      </c>
      <c r="AG27" s="1" t="s">
        <v>75</v>
      </c>
      <c r="AH27" s="1" t="s">
        <v>74</v>
      </c>
      <c r="AI27" s="1" t="s">
        <v>74</v>
      </c>
    </row>
    <row r="28" spans="1:35" x14ac:dyDescent="0.4">
      <c r="A28" s="2">
        <v>4.2</v>
      </c>
      <c r="B28" t="s">
        <v>59</v>
      </c>
      <c r="C28" t="str">
        <f t="shared" si="0"/>
        <v>4.2 Communicates in ways that demonstrate sensitivity to diversity and that acknowledge and respond to various cultural, ethnic, and social modes of communication and participation</v>
      </c>
      <c r="D28" s="1" t="s">
        <v>74</v>
      </c>
      <c r="E28" s="1" t="s">
        <v>73</v>
      </c>
      <c r="F28" s="1" t="s">
        <v>73</v>
      </c>
      <c r="G28" s="1" t="s">
        <v>74</v>
      </c>
      <c r="H28" s="1" t="s">
        <v>73</v>
      </c>
      <c r="I28" s="1" t="s">
        <v>75</v>
      </c>
      <c r="J28" s="1" t="s">
        <v>74</v>
      </c>
      <c r="K28" s="1" t="s">
        <v>75</v>
      </c>
      <c r="L28" s="1" t="s">
        <v>75</v>
      </c>
      <c r="M28" s="1" t="s">
        <v>75</v>
      </c>
      <c r="N28" s="1" t="s">
        <v>75</v>
      </c>
      <c r="O28" s="1" t="s">
        <v>74</v>
      </c>
      <c r="P28" s="1" t="s">
        <v>73</v>
      </c>
      <c r="Q28" s="1" t="s">
        <v>75</v>
      </c>
      <c r="R28" s="1" t="s">
        <v>74</v>
      </c>
      <c r="S28" s="1" t="s">
        <v>74</v>
      </c>
      <c r="T28" s="1" t="s">
        <v>74</v>
      </c>
      <c r="U28" s="1" t="s">
        <v>74</v>
      </c>
      <c r="V28" s="1" t="s">
        <v>75</v>
      </c>
      <c r="W28" s="1" t="s">
        <v>73</v>
      </c>
      <c r="X28" s="1" t="s">
        <v>75</v>
      </c>
      <c r="Y28" s="1" t="s">
        <v>75</v>
      </c>
      <c r="Z28" s="1" t="s">
        <v>75</v>
      </c>
      <c r="AA28" s="1" t="s">
        <v>75</v>
      </c>
      <c r="AB28" s="1" t="s">
        <v>74</v>
      </c>
      <c r="AC28" s="1" t="s">
        <v>75</v>
      </c>
      <c r="AD28" s="1" t="s">
        <v>76</v>
      </c>
      <c r="AE28" s="1" t="s">
        <v>74</v>
      </c>
      <c r="AF28" s="1" t="s">
        <v>74</v>
      </c>
      <c r="AG28" s="1" t="s">
        <v>75</v>
      </c>
      <c r="AH28" s="1" t="s">
        <v>74</v>
      </c>
      <c r="AI28" s="1" t="s">
        <v>73</v>
      </c>
    </row>
    <row r="29" spans="1:35" x14ac:dyDescent="0.4">
      <c r="A29" s="2">
        <v>4.3</v>
      </c>
      <c r="B29" t="s">
        <v>60</v>
      </c>
      <c r="C29" t="str">
        <f t="shared" si="0"/>
        <v>4.3 Demonstrates and applies to own practice an understanding of how personal and cultural biases can affect teaching and learning</v>
      </c>
      <c r="D29" s="1" t="s">
        <v>74</v>
      </c>
      <c r="E29" s="1" t="s">
        <v>74</v>
      </c>
      <c r="F29" s="1" t="s">
        <v>74</v>
      </c>
      <c r="G29" s="1" t="s">
        <v>74</v>
      </c>
      <c r="H29" s="1" t="s">
        <v>74</v>
      </c>
      <c r="I29" s="1" t="s">
        <v>76</v>
      </c>
      <c r="J29" s="1" t="s">
        <v>74</v>
      </c>
      <c r="K29" s="1" t="s">
        <v>74</v>
      </c>
      <c r="L29" s="1" t="s">
        <v>75</v>
      </c>
      <c r="M29" s="1" t="s">
        <v>75</v>
      </c>
      <c r="N29" s="1" t="s">
        <v>75</v>
      </c>
      <c r="O29" s="1" t="s">
        <v>75</v>
      </c>
      <c r="P29" s="1" t="s">
        <v>73</v>
      </c>
      <c r="Q29" s="1" t="s">
        <v>74</v>
      </c>
      <c r="R29" s="1" t="s">
        <v>74</v>
      </c>
      <c r="S29" s="1" t="s">
        <v>74</v>
      </c>
      <c r="T29" s="1" t="s">
        <v>74</v>
      </c>
      <c r="U29" s="1" t="s">
        <v>74</v>
      </c>
      <c r="V29" s="1" t="s">
        <v>75</v>
      </c>
      <c r="W29" s="1" t="s">
        <v>73</v>
      </c>
      <c r="X29" s="1" t="s">
        <v>75</v>
      </c>
      <c r="Y29" s="1" t="s">
        <v>75</v>
      </c>
      <c r="Z29" s="1" t="s">
        <v>75</v>
      </c>
      <c r="AA29" s="1" t="s">
        <v>75</v>
      </c>
      <c r="AB29" s="1" t="s">
        <v>74</v>
      </c>
      <c r="AC29" s="1" t="s">
        <v>75</v>
      </c>
      <c r="AD29" s="1" t="s">
        <v>76</v>
      </c>
      <c r="AE29" s="1" t="s">
        <v>74</v>
      </c>
      <c r="AF29" s="1" t="s">
        <v>74</v>
      </c>
      <c r="AG29" s="1" t="s">
        <v>76</v>
      </c>
      <c r="AH29" s="1" t="s">
        <v>74</v>
      </c>
      <c r="AI29" s="1" t="s">
        <v>74</v>
      </c>
    </row>
    <row r="30" spans="1:35" x14ac:dyDescent="0.4">
      <c r="A30" s="2">
        <v>4.4000000000000004</v>
      </c>
      <c r="B30" t="s">
        <v>61</v>
      </c>
      <c r="C30" t="str">
        <f t="shared" si="0"/>
        <v>4.4 Supports learners to accelerate language acquisition by utilizing their native language and linguistic background</v>
      </c>
      <c r="D30" s="1" t="s">
        <v>73</v>
      </c>
      <c r="E30" s="1" t="s">
        <v>73</v>
      </c>
      <c r="F30" s="1" t="s">
        <v>73</v>
      </c>
      <c r="G30" s="1" t="s">
        <v>73</v>
      </c>
      <c r="H30" s="1" t="s">
        <v>74</v>
      </c>
      <c r="I30" s="1" t="s">
        <v>74</v>
      </c>
      <c r="J30" s="1" t="s">
        <v>73</v>
      </c>
      <c r="K30" s="1" t="s">
        <v>74</v>
      </c>
      <c r="L30" s="1" t="s">
        <v>75</v>
      </c>
      <c r="M30" s="1" t="s">
        <v>73</v>
      </c>
      <c r="N30" s="1" t="s">
        <v>74</v>
      </c>
      <c r="O30" s="1" t="s">
        <v>74</v>
      </c>
      <c r="P30" s="1" t="s">
        <v>73</v>
      </c>
      <c r="Q30" s="1" t="s">
        <v>74</v>
      </c>
      <c r="R30" s="1" t="s">
        <v>73</v>
      </c>
      <c r="S30" s="1" t="s">
        <v>73</v>
      </c>
      <c r="T30" s="1" t="s">
        <v>74</v>
      </c>
      <c r="U30" s="1" t="s">
        <v>74</v>
      </c>
      <c r="V30" s="1" t="s">
        <v>75</v>
      </c>
      <c r="W30" s="1" t="s">
        <v>73</v>
      </c>
      <c r="X30" s="1" t="s">
        <v>76</v>
      </c>
      <c r="Y30" s="1" t="s">
        <v>75</v>
      </c>
      <c r="Z30" s="1" t="s">
        <v>74</v>
      </c>
      <c r="AA30" s="1" t="s">
        <v>75</v>
      </c>
      <c r="AB30" s="1" t="s">
        <v>74</v>
      </c>
      <c r="AC30" s="1" t="s">
        <v>75</v>
      </c>
      <c r="AD30" s="1" t="s">
        <v>75</v>
      </c>
      <c r="AE30" s="1" t="s">
        <v>73</v>
      </c>
      <c r="AF30" s="1" t="s">
        <v>74</v>
      </c>
      <c r="AG30" s="1" t="s">
        <v>74</v>
      </c>
      <c r="AH30" s="1" t="s">
        <v>73</v>
      </c>
      <c r="AI30" s="1" t="s">
        <v>74</v>
      </c>
    </row>
    <row r="31" spans="1:35" x14ac:dyDescent="0.4">
      <c r="A31" s="2">
        <v>4.5</v>
      </c>
      <c r="B31" t="s">
        <v>62</v>
      </c>
      <c r="C31" t="str">
        <f t="shared" si="0"/>
        <v>4.5 Guides second-language acquisition and utilizes English Language Proficiency strategies to support learning</v>
      </c>
      <c r="D31" s="1" t="s">
        <v>73</v>
      </c>
      <c r="E31" s="1" t="s">
        <v>73</v>
      </c>
      <c r="F31" s="1" t="s">
        <v>73</v>
      </c>
      <c r="G31" s="1" t="s">
        <v>74</v>
      </c>
      <c r="H31" s="1" t="s">
        <v>73</v>
      </c>
      <c r="I31" s="1" t="s">
        <v>75</v>
      </c>
      <c r="J31" s="1" t="s">
        <v>73</v>
      </c>
      <c r="K31" s="1" t="s">
        <v>76</v>
      </c>
      <c r="L31" s="1" t="s">
        <v>74</v>
      </c>
      <c r="M31" s="1" t="s">
        <v>73</v>
      </c>
      <c r="N31" s="1" t="s">
        <v>74</v>
      </c>
      <c r="O31" s="1" t="s">
        <v>74</v>
      </c>
      <c r="P31" s="1" t="s">
        <v>73</v>
      </c>
      <c r="Q31" s="1" t="s">
        <v>74</v>
      </c>
      <c r="R31" s="1" t="s">
        <v>73</v>
      </c>
      <c r="S31" s="1" t="s">
        <v>73</v>
      </c>
      <c r="T31" s="1" t="s">
        <v>74</v>
      </c>
      <c r="U31" s="1" t="s">
        <v>74</v>
      </c>
      <c r="V31" s="1" t="s">
        <v>75</v>
      </c>
      <c r="W31" s="1" t="s">
        <v>73</v>
      </c>
      <c r="X31" s="1" t="s">
        <v>75</v>
      </c>
      <c r="Y31" s="1" t="s">
        <v>74</v>
      </c>
      <c r="Z31" s="1" t="s">
        <v>74</v>
      </c>
      <c r="AA31" s="1" t="s">
        <v>75</v>
      </c>
      <c r="AB31" s="1" t="s">
        <v>74</v>
      </c>
      <c r="AC31" s="1" t="s">
        <v>75</v>
      </c>
      <c r="AD31" s="1" t="s">
        <v>75</v>
      </c>
      <c r="AE31" s="1" t="s">
        <v>73</v>
      </c>
      <c r="AF31" s="1" t="s">
        <v>74</v>
      </c>
      <c r="AG31" s="1" t="s">
        <v>75</v>
      </c>
      <c r="AH31" s="1" t="s">
        <v>73</v>
      </c>
      <c r="AI31" s="1" t="s">
        <v>74</v>
      </c>
    </row>
    <row r="32" spans="1:35" x14ac:dyDescent="0.4">
      <c r="A32" s="2">
        <v>4.5999999999999996</v>
      </c>
      <c r="B32" t="s">
        <v>63</v>
      </c>
      <c r="C32" t="str">
        <f t="shared" si="0"/>
        <v>4.6 Differentiates between learner difficulties related to cognitive or skill development and difficulties related to language learning</v>
      </c>
      <c r="D32" s="1" t="s">
        <v>74</v>
      </c>
      <c r="E32" s="1" t="s">
        <v>73</v>
      </c>
      <c r="F32" s="1" t="s">
        <v>73</v>
      </c>
      <c r="G32" s="1" t="s">
        <v>73</v>
      </c>
      <c r="H32" s="1" t="s">
        <v>73</v>
      </c>
      <c r="I32" s="1" t="s">
        <v>75</v>
      </c>
      <c r="J32" s="1" t="s">
        <v>73</v>
      </c>
      <c r="K32" s="1" t="s">
        <v>76</v>
      </c>
      <c r="L32" s="1" t="s">
        <v>75</v>
      </c>
      <c r="M32" s="1" t="s">
        <v>73</v>
      </c>
      <c r="N32" s="1" t="s">
        <v>75</v>
      </c>
      <c r="O32" s="1" t="s">
        <v>74</v>
      </c>
      <c r="P32" s="1" t="s">
        <v>73</v>
      </c>
      <c r="Q32" s="1" t="s">
        <v>73</v>
      </c>
      <c r="R32" s="1" t="s">
        <v>73</v>
      </c>
      <c r="S32" s="1" t="s">
        <v>73</v>
      </c>
      <c r="T32" s="1" t="s">
        <v>74</v>
      </c>
      <c r="U32" s="1" t="s">
        <v>75</v>
      </c>
      <c r="V32" s="1" t="s">
        <v>75</v>
      </c>
      <c r="W32" s="1" t="s">
        <v>73</v>
      </c>
      <c r="X32" s="1" t="s">
        <v>75</v>
      </c>
      <c r="Y32" s="1" t="s">
        <v>74</v>
      </c>
      <c r="Z32" s="1" t="s">
        <v>74</v>
      </c>
      <c r="AA32" s="1" t="s">
        <v>75</v>
      </c>
      <c r="AB32" s="1" t="s">
        <v>74</v>
      </c>
      <c r="AC32" s="1" t="s">
        <v>75</v>
      </c>
      <c r="AD32" s="1" t="s">
        <v>76</v>
      </c>
      <c r="AE32" s="1" t="s">
        <v>74</v>
      </c>
      <c r="AF32" s="1" t="s">
        <v>74</v>
      </c>
      <c r="AG32" s="1" t="s">
        <v>75</v>
      </c>
      <c r="AH32" s="1" t="s">
        <v>73</v>
      </c>
      <c r="AI32" s="1" t="s">
        <v>74</v>
      </c>
    </row>
    <row r="33" spans="1:35" x14ac:dyDescent="0.4">
      <c r="A33" s="2">
        <v>4.7</v>
      </c>
      <c r="B33" t="s">
        <v>64</v>
      </c>
      <c r="C33" t="str">
        <f t="shared" si="0"/>
        <v>4.7 Understands and recognizes the characteristics of exceptionality in learning, including the range of physical and mental disabilities, social and emotional disorders, giftedness, dyslexia, and attention deficit disorder, in order to assist in appropriate identification and intervention</v>
      </c>
      <c r="D33" s="1" t="s">
        <v>74</v>
      </c>
      <c r="E33" s="1" t="s">
        <v>73</v>
      </c>
      <c r="F33" s="1" t="s">
        <v>73</v>
      </c>
      <c r="G33" s="1" t="s">
        <v>73</v>
      </c>
      <c r="H33" s="1" t="s">
        <v>73</v>
      </c>
      <c r="I33" s="1" t="s">
        <v>75</v>
      </c>
      <c r="J33" s="1" t="s">
        <v>74</v>
      </c>
      <c r="K33" s="1" t="s">
        <v>77</v>
      </c>
      <c r="L33" s="1" t="s">
        <v>75</v>
      </c>
      <c r="M33" s="1" t="s">
        <v>75</v>
      </c>
      <c r="N33" s="1" t="s">
        <v>76</v>
      </c>
      <c r="O33" s="1" t="s">
        <v>75</v>
      </c>
      <c r="P33" s="1" t="s">
        <v>73</v>
      </c>
      <c r="Q33" s="1" t="s">
        <v>75</v>
      </c>
      <c r="R33" s="1" t="s">
        <v>73</v>
      </c>
      <c r="S33" s="1" t="s">
        <v>73</v>
      </c>
      <c r="T33" s="1" t="s">
        <v>74</v>
      </c>
      <c r="U33" s="1" t="s">
        <v>76</v>
      </c>
      <c r="V33" s="1" t="s">
        <v>77</v>
      </c>
      <c r="W33" s="1" t="s">
        <v>73</v>
      </c>
      <c r="X33" s="1" t="s">
        <v>75</v>
      </c>
      <c r="Y33" s="1" t="s">
        <v>75</v>
      </c>
      <c r="Z33" s="1" t="s">
        <v>75</v>
      </c>
      <c r="AA33" s="1" t="s">
        <v>75</v>
      </c>
      <c r="AB33" s="1" t="s">
        <v>75</v>
      </c>
      <c r="AC33" s="1" t="s">
        <v>75</v>
      </c>
      <c r="AD33" s="1" t="s">
        <v>75</v>
      </c>
      <c r="AE33" s="1" t="s">
        <v>75</v>
      </c>
      <c r="AF33" s="1" t="s">
        <v>74</v>
      </c>
      <c r="AG33" s="1" t="s">
        <v>75</v>
      </c>
      <c r="AH33" s="1" t="s">
        <v>73</v>
      </c>
      <c r="AI33" s="1" t="s">
        <v>73</v>
      </c>
    </row>
    <row r="34" spans="1:35" x14ac:dyDescent="0.4">
      <c r="A34" s="2">
        <v>4.8</v>
      </c>
      <c r="B34" t="s">
        <v>65</v>
      </c>
      <c r="C34" t="str">
        <f t="shared" si="0"/>
        <v>4.8 Facilitates inclusive learning environments that support and address the needs of learners with learning differences and disabilities</v>
      </c>
      <c r="D34" s="1" t="s">
        <v>75</v>
      </c>
      <c r="E34" s="1" t="s">
        <v>74</v>
      </c>
      <c r="F34" s="1" t="s">
        <v>73</v>
      </c>
      <c r="G34" s="1" t="s">
        <v>74</v>
      </c>
      <c r="H34" s="1" t="s">
        <v>73</v>
      </c>
      <c r="I34" s="1" t="s">
        <v>75</v>
      </c>
      <c r="J34" s="1" t="s">
        <v>73</v>
      </c>
      <c r="K34" s="1" t="s">
        <v>76</v>
      </c>
      <c r="L34" s="1" t="s">
        <v>75</v>
      </c>
      <c r="M34" s="1" t="s">
        <v>75</v>
      </c>
      <c r="N34" s="1" t="s">
        <v>74</v>
      </c>
      <c r="O34" s="1" t="s">
        <v>75</v>
      </c>
      <c r="P34" s="1" t="s">
        <v>73</v>
      </c>
      <c r="Q34" s="1" t="s">
        <v>75</v>
      </c>
      <c r="R34" s="1" t="s">
        <v>74</v>
      </c>
      <c r="S34" s="1" t="s">
        <v>73</v>
      </c>
      <c r="T34" s="1" t="s">
        <v>74</v>
      </c>
      <c r="U34" s="1" t="s">
        <v>75</v>
      </c>
      <c r="V34" s="1" t="s">
        <v>76</v>
      </c>
      <c r="W34" s="1" t="s">
        <v>73</v>
      </c>
      <c r="X34" s="1" t="s">
        <v>75</v>
      </c>
      <c r="Y34" s="1" t="s">
        <v>75</v>
      </c>
      <c r="Z34" s="1" t="s">
        <v>75</v>
      </c>
      <c r="AA34" s="1" t="s">
        <v>75</v>
      </c>
      <c r="AB34" s="1" t="s">
        <v>75</v>
      </c>
      <c r="AC34" s="1" t="s">
        <v>75</v>
      </c>
      <c r="AD34" s="1" t="s">
        <v>76</v>
      </c>
      <c r="AE34" s="1" t="s">
        <v>74</v>
      </c>
      <c r="AF34" s="1" t="s">
        <v>74</v>
      </c>
      <c r="AG34" s="1" t="s">
        <v>75</v>
      </c>
      <c r="AH34" s="1" t="s">
        <v>75</v>
      </c>
      <c r="AI34" s="1" t="s">
        <v>74</v>
      </c>
    </row>
    <row r="35" spans="1:35" x14ac:dyDescent="0.4">
      <c r="A35" s="2">
        <v>4.9000000000000004</v>
      </c>
      <c r="B35" t="s">
        <v>66</v>
      </c>
      <c r="C35" t="str">
        <f t="shared" si="0"/>
        <v>4.9 Helps students assess their own learning styles and build upon identified strengths</v>
      </c>
      <c r="D35" s="1" t="s">
        <v>74</v>
      </c>
      <c r="E35" s="1" t="s">
        <v>74</v>
      </c>
      <c r="F35" s="1" t="s">
        <v>73</v>
      </c>
      <c r="G35" s="1" t="s">
        <v>73</v>
      </c>
      <c r="H35" s="1" t="s">
        <v>73</v>
      </c>
      <c r="I35" s="1" t="s">
        <v>75</v>
      </c>
      <c r="J35" s="1" t="s">
        <v>73</v>
      </c>
      <c r="K35" s="1" t="s">
        <v>75</v>
      </c>
      <c r="L35" s="1" t="s">
        <v>75</v>
      </c>
      <c r="M35" s="1" t="s">
        <v>75</v>
      </c>
      <c r="N35" s="1" t="s">
        <v>76</v>
      </c>
      <c r="O35" s="1" t="s">
        <v>74</v>
      </c>
      <c r="P35" s="1" t="s">
        <v>73</v>
      </c>
      <c r="Q35" s="1" t="s">
        <v>73</v>
      </c>
      <c r="R35" s="1" t="s">
        <v>74</v>
      </c>
      <c r="S35" s="1" t="s">
        <v>73</v>
      </c>
      <c r="T35" s="1" t="s">
        <v>74</v>
      </c>
      <c r="U35" s="1" t="s">
        <v>75</v>
      </c>
      <c r="V35" s="1" t="s">
        <v>75</v>
      </c>
      <c r="W35" s="1" t="s">
        <v>73</v>
      </c>
      <c r="X35" s="1" t="s">
        <v>75</v>
      </c>
      <c r="Y35" s="1" t="s">
        <v>75</v>
      </c>
      <c r="Z35" s="1" t="s">
        <v>75</v>
      </c>
      <c r="AA35" s="1" t="s">
        <v>75</v>
      </c>
      <c r="AB35" s="1" t="s">
        <v>74</v>
      </c>
      <c r="AC35" s="1" t="s">
        <v>75</v>
      </c>
      <c r="AD35" s="1" t="s">
        <v>76</v>
      </c>
      <c r="AE35" s="1" t="s">
        <v>74</v>
      </c>
      <c r="AF35" s="1" t="s">
        <v>74</v>
      </c>
      <c r="AG35" s="1" t="s">
        <v>75</v>
      </c>
      <c r="AH35" s="1" t="s">
        <v>73</v>
      </c>
      <c r="AI35" s="1" t="s">
        <v>73</v>
      </c>
    </row>
    <row r="36" spans="1:35" x14ac:dyDescent="0.4">
      <c r="A36" s="2" t="s">
        <v>79</v>
      </c>
      <c r="B36" t="s">
        <v>67</v>
      </c>
      <c r="C36" t="str">
        <f t="shared" si="0"/>
        <v>4.10 Designs learning experiences that engage all learning styles and multiple intelligences</v>
      </c>
      <c r="D36" s="1" t="s">
        <v>73</v>
      </c>
      <c r="E36" s="1" t="s">
        <v>74</v>
      </c>
      <c r="F36" s="1" t="s">
        <v>73</v>
      </c>
      <c r="G36" s="1" t="s">
        <v>74</v>
      </c>
      <c r="H36" s="1" t="s">
        <v>73</v>
      </c>
      <c r="I36" s="1" t="s">
        <v>75</v>
      </c>
      <c r="J36" s="1" t="s">
        <v>73</v>
      </c>
      <c r="K36" s="1" t="s">
        <v>77</v>
      </c>
      <c r="L36" s="1" t="s">
        <v>75</v>
      </c>
      <c r="M36" s="1" t="s">
        <v>74</v>
      </c>
      <c r="N36" s="1" t="s">
        <v>75</v>
      </c>
      <c r="O36" s="1" t="s">
        <v>74</v>
      </c>
      <c r="P36" s="1" t="s">
        <v>73</v>
      </c>
      <c r="Q36" s="1" t="s">
        <v>74</v>
      </c>
      <c r="R36" s="1" t="s">
        <v>74</v>
      </c>
      <c r="S36" s="1" t="s">
        <v>73</v>
      </c>
      <c r="T36" s="1" t="s">
        <v>74</v>
      </c>
      <c r="U36" s="1" t="s">
        <v>75</v>
      </c>
      <c r="V36" s="1" t="s">
        <v>77</v>
      </c>
      <c r="W36" s="1" t="s">
        <v>73</v>
      </c>
      <c r="X36" s="1" t="s">
        <v>75</v>
      </c>
      <c r="Y36" s="1" t="s">
        <v>74</v>
      </c>
      <c r="Z36" s="1" t="s">
        <v>75</v>
      </c>
      <c r="AA36" s="1" t="s">
        <v>75</v>
      </c>
      <c r="AB36" s="1" t="s">
        <v>75</v>
      </c>
      <c r="AC36" s="1" t="s">
        <v>75</v>
      </c>
      <c r="AD36" s="1" t="s">
        <v>76</v>
      </c>
      <c r="AE36" s="1" t="s">
        <v>74</v>
      </c>
      <c r="AF36" s="1" t="s">
        <v>74</v>
      </c>
      <c r="AG36" s="1" t="s">
        <v>75</v>
      </c>
      <c r="AH36" s="1" t="s">
        <v>74</v>
      </c>
      <c r="AI36" s="1" t="s">
        <v>73</v>
      </c>
    </row>
    <row r="37" spans="1:35" x14ac:dyDescent="0.4">
      <c r="A37" s="2">
        <v>5.0999999999999996</v>
      </c>
      <c r="B37" t="s">
        <v>68</v>
      </c>
      <c r="C37" t="str">
        <f t="shared" si="0"/>
        <v>5.1 Collaborates with stakeholders to facilitate student learning and well-being</v>
      </c>
      <c r="D37" s="1" t="s">
        <v>73</v>
      </c>
      <c r="E37" s="1" t="s">
        <v>73</v>
      </c>
      <c r="F37" s="1" t="s">
        <v>73</v>
      </c>
      <c r="G37" s="1" t="s">
        <v>73</v>
      </c>
      <c r="H37" s="1" t="s">
        <v>74</v>
      </c>
      <c r="I37" s="1" t="s">
        <v>75</v>
      </c>
      <c r="J37" s="1" t="s">
        <v>73</v>
      </c>
      <c r="K37" s="1" t="s">
        <v>75</v>
      </c>
      <c r="L37" s="1" t="s">
        <v>75</v>
      </c>
      <c r="M37" s="1" t="s">
        <v>77</v>
      </c>
      <c r="N37" s="1" t="s">
        <v>75</v>
      </c>
      <c r="O37" s="1" t="s">
        <v>73</v>
      </c>
      <c r="P37" s="1" t="s">
        <v>73</v>
      </c>
      <c r="Q37" s="1" t="s">
        <v>73</v>
      </c>
      <c r="R37" s="1" t="s">
        <v>74</v>
      </c>
      <c r="S37" s="1" t="s">
        <v>73</v>
      </c>
      <c r="T37" s="1" t="s">
        <v>74</v>
      </c>
      <c r="U37" s="1" t="s">
        <v>73</v>
      </c>
      <c r="V37" s="1" t="s">
        <v>75</v>
      </c>
      <c r="W37" s="1" t="s">
        <v>73</v>
      </c>
      <c r="X37" s="1" t="s">
        <v>75</v>
      </c>
      <c r="Y37" s="1" t="s">
        <v>75</v>
      </c>
      <c r="Z37" s="1" t="s">
        <v>74</v>
      </c>
      <c r="AA37" s="1" t="s">
        <v>75</v>
      </c>
      <c r="AB37" s="1" t="s">
        <v>74</v>
      </c>
      <c r="AC37" s="1" t="s">
        <v>75</v>
      </c>
      <c r="AD37" s="1" t="s">
        <v>75</v>
      </c>
      <c r="AE37" s="1" t="s">
        <v>75</v>
      </c>
      <c r="AF37" s="1" t="s">
        <v>74</v>
      </c>
      <c r="AG37" s="1" t="s">
        <v>75</v>
      </c>
      <c r="AH37" s="1" t="s">
        <v>73</v>
      </c>
      <c r="AI37" s="1" t="s">
        <v>73</v>
      </c>
    </row>
    <row r="38" spans="1:35" x14ac:dyDescent="0.4">
      <c r="A38" s="2">
        <v>5.2</v>
      </c>
      <c r="B38" t="s">
        <v>69</v>
      </c>
      <c r="C38" t="str">
        <f t="shared" si="0"/>
        <v>5.2 Engages in ongoing professional learning to move practice forward</v>
      </c>
      <c r="D38" s="1" t="s">
        <v>73</v>
      </c>
      <c r="E38" s="1" t="s">
        <v>74</v>
      </c>
      <c r="F38" s="1" t="s">
        <v>74</v>
      </c>
      <c r="G38" s="1" t="s">
        <v>73</v>
      </c>
      <c r="H38" s="1" t="s">
        <v>74</v>
      </c>
      <c r="I38" s="1" t="s">
        <v>76</v>
      </c>
      <c r="J38" s="1" t="s">
        <v>73</v>
      </c>
      <c r="K38" s="1" t="s">
        <v>75</v>
      </c>
      <c r="L38" s="1" t="s">
        <v>75</v>
      </c>
      <c r="M38" s="1" t="s">
        <v>74</v>
      </c>
      <c r="N38" s="1" t="s">
        <v>75</v>
      </c>
      <c r="O38" s="1" t="s">
        <v>75</v>
      </c>
      <c r="P38" s="1" t="s">
        <v>73</v>
      </c>
      <c r="Q38" s="1" t="s">
        <v>73</v>
      </c>
      <c r="R38" s="1" t="s">
        <v>73</v>
      </c>
      <c r="S38" s="1" t="s">
        <v>73</v>
      </c>
      <c r="T38" s="1" t="s">
        <v>74</v>
      </c>
      <c r="U38" s="1" t="s">
        <v>76</v>
      </c>
      <c r="V38" s="1" t="s">
        <v>76</v>
      </c>
      <c r="W38" s="1" t="s">
        <v>73</v>
      </c>
      <c r="X38" s="1" t="s">
        <v>75</v>
      </c>
      <c r="Y38" s="1" t="s">
        <v>74</v>
      </c>
      <c r="Z38" s="1" t="s">
        <v>74</v>
      </c>
      <c r="AA38" s="1" t="s">
        <v>75</v>
      </c>
      <c r="AB38" s="1" t="s">
        <v>74</v>
      </c>
      <c r="AC38" s="1" t="s">
        <v>75</v>
      </c>
      <c r="AD38" s="1" t="s">
        <v>76</v>
      </c>
      <c r="AE38" s="1" t="s">
        <v>74</v>
      </c>
      <c r="AF38" s="1" t="s">
        <v>74</v>
      </c>
      <c r="AG38" s="1" t="s">
        <v>76</v>
      </c>
      <c r="AH38" s="1" t="s">
        <v>73</v>
      </c>
      <c r="AI38" s="1" t="s">
        <v>73</v>
      </c>
    </row>
    <row r="39" spans="1:35" x14ac:dyDescent="0.4">
      <c r="A39" s="2">
        <v>5.3</v>
      </c>
      <c r="B39" t="s">
        <v>70</v>
      </c>
      <c r="C39" t="str">
        <f t="shared" si="0"/>
        <v>5.3 Participates as a teacher leader and professional learning community member to advance school improvement initiatives</v>
      </c>
      <c r="D39" s="1" t="s">
        <v>73</v>
      </c>
      <c r="E39" s="1" t="s">
        <v>74</v>
      </c>
      <c r="F39" s="1" t="s">
        <v>73</v>
      </c>
      <c r="G39" s="1" t="s">
        <v>73</v>
      </c>
      <c r="H39" s="1" t="s">
        <v>73</v>
      </c>
      <c r="I39" s="1" t="s">
        <v>75</v>
      </c>
      <c r="J39" s="1" t="s">
        <v>73</v>
      </c>
      <c r="K39" s="1" t="s">
        <v>74</v>
      </c>
      <c r="L39" s="1" t="s">
        <v>75</v>
      </c>
      <c r="M39" s="1" t="s">
        <v>73</v>
      </c>
      <c r="N39" s="1" t="s">
        <v>75</v>
      </c>
      <c r="O39" s="1" t="s">
        <v>75</v>
      </c>
      <c r="P39" s="1" t="s">
        <v>73</v>
      </c>
      <c r="Q39" s="1" t="s">
        <v>73</v>
      </c>
      <c r="R39" s="1" t="s">
        <v>73</v>
      </c>
      <c r="S39" s="1" t="s">
        <v>74</v>
      </c>
      <c r="T39" s="1" t="s">
        <v>74</v>
      </c>
      <c r="U39" s="1" t="s">
        <v>74</v>
      </c>
      <c r="V39" s="1" t="s">
        <v>75</v>
      </c>
      <c r="W39" s="1" t="s">
        <v>73</v>
      </c>
      <c r="X39" s="1" t="s">
        <v>74</v>
      </c>
      <c r="Y39" s="1" t="s">
        <v>74</v>
      </c>
      <c r="Z39" s="1" t="s">
        <v>74</v>
      </c>
      <c r="AA39" s="1" t="s">
        <v>75</v>
      </c>
      <c r="AB39" s="1" t="s">
        <v>74</v>
      </c>
      <c r="AC39" s="1" t="s">
        <v>75</v>
      </c>
      <c r="AD39" s="1" t="s">
        <v>75</v>
      </c>
      <c r="AE39" s="1" t="s">
        <v>73</v>
      </c>
      <c r="AF39" s="1" t="s">
        <v>74</v>
      </c>
      <c r="AG39" s="1" t="s">
        <v>75</v>
      </c>
      <c r="AH39" s="1" t="s">
        <v>73</v>
      </c>
      <c r="AI39" s="1" t="s">
        <v>74</v>
      </c>
    </row>
    <row r="40" spans="1:35" x14ac:dyDescent="0.4">
      <c r="A40" s="2">
        <v>5.4</v>
      </c>
      <c r="B40" t="s">
        <v>71</v>
      </c>
      <c r="C40" t="str">
        <f t="shared" si="0"/>
        <v>5.4 Promotes professional ethics and integrity</v>
      </c>
      <c r="D40" s="1" t="s">
        <v>75</v>
      </c>
      <c r="E40" s="1" t="s">
        <v>75</v>
      </c>
      <c r="F40" s="1" t="s">
        <v>75</v>
      </c>
      <c r="G40" s="1" t="s">
        <v>74</v>
      </c>
      <c r="H40" s="1" t="s">
        <v>75</v>
      </c>
      <c r="I40" s="1" t="s">
        <v>76</v>
      </c>
      <c r="J40" s="1" t="s">
        <v>73</v>
      </c>
      <c r="K40" s="1" t="s">
        <v>77</v>
      </c>
      <c r="L40" s="1" t="s">
        <v>76</v>
      </c>
      <c r="M40" s="1" t="s">
        <v>75</v>
      </c>
      <c r="N40" s="1" t="s">
        <v>76</v>
      </c>
      <c r="O40" s="1" t="s">
        <v>76</v>
      </c>
      <c r="P40" s="1" t="s">
        <v>73</v>
      </c>
      <c r="Q40" s="1" t="s">
        <v>76</v>
      </c>
      <c r="R40" s="1" t="s">
        <v>73</v>
      </c>
      <c r="S40" s="1" t="s">
        <v>73</v>
      </c>
      <c r="T40" s="1" t="s">
        <v>74</v>
      </c>
      <c r="U40" s="1" t="s">
        <v>75</v>
      </c>
      <c r="V40" s="1" t="s">
        <v>76</v>
      </c>
      <c r="W40" s="1" t="s">
        <v>73</v>
      </c>
      <c r="X40" s="1" t="s">
        <v>76</v>
      </c>
      <c r="Y40" s="1" t="s">
        <v>75</v>
      </c>
      <c r="Z40" s="1" t="s">
        <v>75</v>
      </c>
      <c r="AA40" s="1" t="s">
        <v>76</v>
      </c>
      <c r="AB40" s="1" t="s">
        <v>74</v>
      </c>
      <c r="AC40" s="1" t="s">
        <v>76</v>
      </c>
      <c r="AD40" s="1" t="s">
        <v>76</v>
      </c>
      <c r="AE40" s="1" t="s">
        <v>75</v>
      </c>
      <c r="AF40" s="1" t="s">
        <v>74</v>
      </c>
      <c r="AG40" s="1" t="s">
        <v>76</v>
      </c>
      <c r="AH40" s="1" t="s">
        <v>75</v>
      </c>
      <c r="AI40" s="1" t="s">
        <v>74</v>
      </c>
    </row>
    <row r="41" spans="1:35" x14ac:dyDescent="0.4">
      <c r="A41" s="2">
        <v>5.5</v>
      </c>
      <c r="B41" t="s">
        <v>72</v>
      </c>
      <c r="C41" t="str">
        <f t="shared" si="0"/>
        <v>5.5 Complies with local, state, and federal regulations and policies</v>
      </c>
      <c r="D41" s="1" t="s">
        <v>75</v>
      </c>
      <c r="E41" s="1" t="s">
        <v>75</v>
      </c>
      <c r="F41" s="1" t="s">
        <v>73</v>
      </c>
      <c r="G41" s="1" t="s">
        <v>74</v>
      </c>
      <c r="H41" s="1" t="s">
        <v>75</v>
      </c>
      <c r="I41" s="1" t="s">
        <v>76</v>
      </c>
      <c r="J41" s="1" t="s">
        <v>73</v>
      </c>
      <c r="K41" s="1" t="s">
        <v>77</v>
      </c>
      <c r="L41" s="1" t="s">
        <v>75</v>
      </c>
      <c r="M41" s="1" t="s">
        <v>75</v>
      </c>
      <c r="N41" s="1" t="s">
        <v>76</v>
      </c>
      <c r="O41" s="1" t="s">
        <v>75</v>
      </c>
      <c r="P41" s="1" t="s">
        <v>73</v>
      </c>
      <c r="Q41" s="1" t="s">
        <v>75</v>
      </c>
      <c r="R41" s="1" t="s">
        <v>73</v>
      </c>
      <c r="S41" s="1" t="s">
        <v>73</v>
      </c>
      <c r="T41" s="1" t="s">
        <v>74</v>
      </c>
      <c r="U41" s="1" t="s">
        <v>75</v>
      </c>
      <c r="V41" s="1" t="s">
        <v>76</v>
      </c>
      <c r="W41" s="1" t="s">
        <v>73</v>
      </c>
      <c r="X41" s="1" t="s">
        <v>75</v>
      </c>
      <c r="Y41" s="1" t="s">
        <v>75</v>
      </c>
      <c r="Z41" s="1" t="s">
        <v>75</v>
      </c>
      <c r="AA41" s="1" t="s">
        <v>76</v>
      </c>
      <c r="AB41" s="1" t="s">
        <v>75</v>
      </c>
      <c r="AC41" s="1" t="s">
        <v>76</v>
      </c>
      <c r="AD41" s="1" t="s">
        <v>76</v>
      </c>
      <c r="AE41" s="1" t="s">
        <v>75</v>
      </c>
      <c r="AF41" s="1" t="s">
        <v>74</v>
      </c>
      <c r="AG41" s="1" t="s">
        <v>76</v>
      </c>
      <c r="AH41" s="1" t="s">
        <v>74</v>
      </c>
      <c r="AI41" s="1" t="s">
        <v>74</v>
      </c>
    </row>
    <row r="42" spans="1:35" x14ac:dyDescent="0.4">
      <c r="A42" s="2"/>
      <c r="R42" s="1"/>
      <c r="AG42" s="1"/>
    </row>
    <row r="43" spans="1:35" x14ac:dyDescent="0.4">
      <c r="A43" s="2"/>
      <c r="AG43" s="1"/>
    </row>
  </sheetData>
  <pageMargins left="0.7" right="0.7" top="0.75" bottom="0.75" header="0.3" footer="0.3"/>
  <pageSetup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6"/>
  <sheetViews>
    <sheetView workbookViewId="0">
      <selection activeCell="B10" sqref="B10"/>
    </sheetView>
  </sheetViews>
  <sheetFormatPr defaultColWidth="8.84375" defaultRowHeight="14.6" x14ac:dyDescent="0.4"/>
  <cols>
    <col min="1" max="1" width="112.4609375" customWidth="1"/>
    <col min="2" max="2" width="25.4609375" bestFit="1" customWidth="1"/>
    <col min="3" max="3" width="11" bestFit="1" customWidth="1"/>
    <col min="4" max="4" width="10.4609375" bestFit="1" customWidth="1"/>
    <col min="5" max="5" width="12.4609375" bestFit="1" customWidth="1"/>
    <col min="6" max="6" width="12.15234375" bestFit="1" customWidth="1"/>
    <col min="7" max="7" width="12.15234375" customWidth="1"/>
    <col min="8" max="8" width="11.69140625" customWidth="1"/>
    <col min="9" max="9" width="11" bestFit="1" customWidth="1"/>
    <col min="10" max="10" width="10.4609375" bestFit="1" customWidth="1"/>
    <col min="11" max="11" width="12.4609375" bestFit="1" customWidth="1"/>
    <col min="12" max="12" width="12.15234375" bestFit="1" customWidth="1"/>
    <col min="13" max="13" width="12.69140625" bestFit="1" customWidth="1"/>
  </cols>
  <sheetData>
    <row r="1" spans="1:13" x14ac:dyDescent="0.4">
      <c r="B1" t="s">
        <v>87</v>
      </c>
      <c r="H1" t="s">
        <v>88</v>
      </c>
    </row>
    <row r="2" spans="1:13" x14ac:dyDescent="0.4">
      <c r="A2" t="s">
        <v>81</v>
      </c>
      <c r="B2" s="3" t="s">
        <v>82</v>
      </c>
      <c r="C2" t="s">
        <v>83</v>
      </c>
      <c r="D2" t="s">
        <v>84</v>
      </c>
      <c r="E2" t="s">
        <v>85</v>
      </c>
      <c r="F2" t="s">
        <v>86</v>
      </c>
      <c r="G2" t="s">
        <v>89</v>
      </c>
      <c r="H2" s="3" t="s">
        <v>82</v>
      </c>
      <c r="I2" t="s">
        <v>83</v>
      </c>
      <c r="J2" t="s">
        <v>84</v>
      </c>
      <c r="K2" t="s">
        <v>85</v>
      </c>
      <c r="L2" t="s">
        <v>86</v>
      </c>
      <c r="M2" t="s">
        <v>90</v>
      </c>
    </row>
    <row r="3" spans="1:13" x14ac:dyDescent="0.4">
      <c r="A3" t="s">
        <v>91</v>
      </c>
      <c r="B3">
        <f>COUNTIF('Raw Data'!D3:AI3, "Pre-service")</f>
        <v>3</v>
      </c>
      <c r="C3">
        <f>COUNTIF('Raw Data'!D3:AI3, "Emerging")</f>
        <v>11</v>
      </c>
      <c r="D3">
        <f>COUNTIF('Raw Data'!D3:AI3, "Applying")</f>
        <v>10</v>
      </c>
      <c r="E3">
        <f>COUNTIF('Raw Data'!D3:AI3, "Integrating")</f>
        <v>7</v>
      </c>
      <c r="F3">
        <f>COUNTIF('Raw Data'!D3:AI3, "Innovating")</f>
        <v>1</v>
      </c>
      <c r="G3">
        <f>SUM(B3:F3)</f>
        <v>32</v>
      </c>
      <c r="H3" s="4">
        <f>B3/G3</f>
        <v>9.375E-2</v>
      </c>
      <c r="I3" s="4">
        <f>C3/G3</f>
        <v>0.34375</v>
      </c>
      <c r="J3" s="4">
        <f>D3/G3</f>
        <v>0.3125</v>
      </c>
      <c r="K3" s="4">
        <f>E3/G3</f>
        <v>0.21875</v>
      </c>
      <c r="L3" s="4">
        <f>F3/G3</f>
        <v>3.125E-2</v>
      </c>
      <c r="M3" s="4">
        <f>SUM(H3:L3)</f>
        <v>1</v>
      </c>
    </row>
    <row r="4" spans="1:13" x14ac:dyDescent="0.4">
      <c r="A4" t="s">
        <v>92</v>
      </c>
      <c r="B4">
        <f>COUNTIF('Raw Data'!D4:AI4, "Pre-service")</f>
        <v>7</v>
      </c>
      <c r="C4">
        <f>COUNTIF('Raw Data'!D4:AI4, "Emerging")</f>
        <v>5</v>
      </c>
      <c r="D4">
        <f>COUNTIF('Raw Data'!D4:AI4, "Applying")</f>
        <v>12</v>
      </c>
      <c r="E4">
        <f>COUNTIF('Raw Data'!D4:AI4, "Integrating")</f>
        <v>8</v>
      </c>
      <c r="F4">
        <f>COUNTIF('Raw Data'!D4:AI4, "Innovating")</f>
        <v>0</v>
      </c>
      <c r="G4">
        <f t="shared" ref="G4:G53" si="0">SUM(B4:F4)</f>
        <v>32</v>
      </c>
      <c r="H4" s="9">
        <f t="shared" ref="H4:H53" si="1">B4/G4</f>
        <v>0.21875</v>
      </c>
      <c r="I4" s="4">
        <f t="shared" ref="I4:I53" si="2">C4/G4</f>
        <v>0.15625</v>
      </c>
      <c r="J4" s="4">
        <f t="shared" ref="J4:J53" si="3">D4/G4</f>
        <v>0.375</v>
      </c>
      <c r="K4" s="4">
        <f t="shared" ref="K4:K53" si="4">E4/G4</f>
        <v>0.25</v>
      </c>
      <c r="L4" s="4">
        <f t="shared" ref="L4:L53" si="5">F4/G4</f>
        <v>0</v>
      </c>
      <c r="M4" s="4">
        <f t="shared" ref="M4:M53" si="6">SUM(H4:L4)</f>
        <v>1</v>
      </c>
    </row>
    <row r="5" spans="1:13" x14ac:dyDescent="0.4">
      <c r="A5" t="s">
        <v>93</v>
      </c>
      <c r="B5">
        <f>COUNTIF('Raw Data'!D5:AI5, "Pre-service")</f>
        <v>5</v>
      </c>
      <c r="C5">
        <f>COUNTIF('Raw Data'!D5:AI5, "Emerging")</f>
        <v>13</v>
      </c>
      <c r="D5">
        <f>COUNTIF('Raw Data'!D5:AI5, "Applying")</f>
        <v>8</v>
      </c>
      <c r="E5">
        <f>COUNTIF('Raw Data'!D5:AI5, "Integrating")</f>
        <v>5</v>
      </c>
      <c r="F5">
        <f>COUNTIF('Raw Data'!D5:AI5, "Innovating")</f>
        <v>1</v>
      </c>
      <c r="G5">
        <f t="shared" si="0"/>
        <v>32</v>
      </c>
      <c r="H5" s="4">
        <f t="shared" si="1"/>
        <v>0.15625</v>
      </c>
      <c r="I5" s="9">
        <f t="shared" si="2"/>
        <v>0.40625</v>
      </c>
      <c r="J5" s="4">
        <f t="shared" si="3"/>
        <v>0.25</v>
      </c>
      <c r="K5" s="4">
        <f t="shared" si="4"/>
        <v>0.15625</v>
      </c>
      <c r="L5" s="4">
        <f t="shared" si="5"/>
        <v>3.125E-2</v>
      </c>
      <c r="M5" s="4">
        <f t="shared" si="6"/>
        <v>1</v>
      </c>
    </row>
    <row r="6" spans="1:13" x14ac:dyDescent="0.4">
      <c r="A6" t="s">
        <v>94</v>
      </c>
      <c r="B6">
        <f>COUNTIF('Raw Data'!D6:AI6, "Pre-service")</f>
        <v>5</v>
      </c>
      <c r="C6">
        <f>COUNTIF('Raw Data'!D6:AI6, "Emerging")</f>
        <v>8</v>
      </c>
      <c r="D6">
        <f>COUNTIF('Raw Data'!D6:AI6, "Applying")</f>
        <v>11</v>
      </c>
      <c r="E6">
        <f>COUNTIF('Raw Data'!D6:AI6, "Integrating")</f>
        <v>7</v>
      </c>
      <c r="F6">
        <f>COUNTIF('Raw Data'!D6:AI6, "Innovating")</f>
        <v>1</v>
      </c>
      <c r="G6">
        <f t="shared" si="0"/>
        <v>32</v>
      </c>
      <c r="H6" s="4">
        <f t="shared" si="1"/>
        <v>0.15625</v>
      </c>
      <c r="I6" s="4">
        <f t="shared" si="2"/>
        <v>0.25</v>
      </c>
      <c r="J6" s="4">
        <f t="shared" si="3"/>
        <v>0.34375</v>
      </c>
      <c r="K6" s="4">
        <f t="shared" si="4"/>
        <v>0.21875</v>
      </c>
      <c r="L6" s="4">
        <f t="shared" si="5"/>
        <v>3.125E-2</v>
      </c>
      <c r="M6" s="4">
        <f t="shared" si="6"/>
        <v>1</v>
      </c>
    </row>
    <row r="7" spans="1:13" x14ac:dyDescent="0.4">
      <c r="A7" t="s">
        <v>95</v>
      </c>
      <c r="B7">
        <f>COUNTIF('Raw Data'!D7:AI7, "Pre-service")</f>
        <v>7</v>
      </c>
      <c r="C7">
        <f>COUNTIF('Raw Data'!D7:AI7, "Emerging")</f>
        <v>9</v>
      </c>
      <c r="D7">
        <f>COUNTIF('Raw Data'!D7:AI7, "Applying")</f>
        <v>11</v>
      </c>
      <c r="E7">
        <f>COUNTIF('Raw Data'!D7:AI7, "Integrating")</f>
        <v>5</v>
      </c>
      <c r="F7">
        <f>COUNTIF('Raw Data'!D7:AI7, "Innovating")</f>
        <v>0</v>
      </c>
      <c r="G7">
        <f t="shared" si="0"/>
        <v>32</v>
      </c>
      <c r="H7" s="9">
        <f t="shared" si="1"/>
        <v>0.21875</v>
      </c>
      <c r="I7" s="4">
        <f t="shared" si="2"/>
        <v>0.28125</v>
      </c>
      <c r="J7" s="4">
        <f t="shared" si="3"/>
        <v>0.34375</v>
      </c>
      <c r="K7" s="4">
        <f t="shared" si="4"/>
        <v>0.15625</v>
      </c>
      <c r="L7" s="4">
        <f t="shared" si="5"/>
        <v>0</v>
      </c>
      <c r="M7" s="4">
        <f t="shared" si="6"/>
        <v>1</v>
      </c>
    </row>
    <row r="8" spans="1:13" x14ac:dyDescent="0.4">
      <c r="B8" s="5">
        <f>SUM(B3:B7)/5</f>
        <v>5.4</v>
      </c>
      <c r="C8" s="5">
        <f t="shared" ref="C8:F8" si="7">SUM(C3:C7)/5</f>
        <v>9.1999999999999993</v>
      </c>
      <c r="D8" s="5">
        <f t="shared" si="7"/>
        <v>10.4</v>
      </c>
      <c r="E8" s="5">
        <f t="shared" si="7"/>
        <v>6.4</v>
      </c>
      <c r="F8" s="5">
        <f t="shared" si="7"/>
        <v>0.6</v>
      </c>
      <c r="H8" s="4"/>
      <c r="I8" s="4"/>
      <c r="J8" s="4"/>
      <c r="K8" s="4"/>
      <c r="L8" s="4"/>
      <c r="M8" s="4"/>
    </row>
    <row r="9" spans="1:13" x14ac:dyDescent="0.4">
      <c r="B9" s="6">
        <f>B8/32*100</f>
        <v>16.875</v>
      </c>
      <c r="C9" s="7">
        <f t="shared" ref="C9:F9" si="8">C8/32*100</f>
        <v>28.749999999999996</v>
      </c>
      <c r="D9" s="7">
        <f t="shared" si="8"/>
        <v>32.5</v>
      </c>
      <c r="E9" s="7">
        <f t="shared" si="8"/>
        <v>20</v>
      </c>
      <c r="F9" s="7">
        <f t="shared" si="8"/>
        <v>1.875</v>
      </c>
      <c r="G9" s="7">
        <f>SUM(B9:F9)</f>
        <v>100</v>
      </c>
      <c r="H9" s="4"/>
      <c r="I9" s="4"/>
      <c r="J9" s="4"/>
      <c r="K9" s="4"/>
      <c r="L9" s="4"/>
      <c r="M9" s="4"/>
    </row>
    <row r="10" spans="1:13" x14ac:dyDescent="0.4">
      <c r="B10" s="14">
        <f>B9+C9</f>
        <v>45.625</v>
      </c>
      <c r="C10" s="12"/>
      <c r="D10" s="12"/>
      <c r="E10" s="12"/>
      <c r="F10" s="12"/>
      <c r="G10" s="12"/>
      <c r="H10" s="4"/>
      <c r="I10" s="4"/>
      <c r="J10" s="4"/>
      <c r="K10" s="4"/>
      <c r="L10" s="4"/>
      <c r="M10" s="4"/>
    </row>
    <row r="11" spans="1:13" x14ac:dyDescent="0.4">
      <c r="A11" t="s">
        <v>96</v>
      </c>
      <c r="B11">
        <f>COUNTIF('Raw Data'!D8:AI8, "Pre-service")</f>
        <v>4</v>
      </c>
      <c r="C11">
        <f>COUNTIF('Raw Data'!D8:AI8, "Emerging")</f>
        <v>12</v>
      </c>
      <c r="D11">
        <f>COUNTIF('Raw Data'!D8:AI8, "Applying")</f>
        <v>9</v>
      </c>
      <c r="E11">
        <f>COUNTIF('Raw Data'!D8:AI8, "Integrating")</f>
        <v>7</v>
      </c>
      <c r="F11">
        <f>COUNTIF('Raw Data'!D8:AI8, "Innovating")</f>
        <v>0</v>
      </c>
      <c r="G11">
        <f t="shared" si="0"/>
        <v>32</v>
      </c>
      <c r="H11" s="4">
        <f t="shared" si="1"/>
        <v>0.125</v>
      </c>
      <c r="I11" s="4">
        <f t="shared" si="2"/>
        <v>0.375</v>
      </c>
      <c r="J11" s="4">
        <f t="shared" si="3"/>
        <v>0.28125</v>
      </c>
      <c r="K11" s="4">
        <f t="shared" si="4"/>
        <v>0.21875</v>
      </c>
      <c r="L11" s="4">
        <f t="shared" si="5"/>
        <v>0</v>
      </c>
      <c r="M11" s="4">
        <f t="shared" si="6"/>
        <v>1</v>
      </c>
    </row>
    <row r="12" spans="1:13" x14ac:dyDescent="0.4">
      <c r="A12" t="s">
        <v>97</v>
      </c>
      <c r="B12">
        <f>COUNTIF('Raw Data'!D9:AI9, "Pre-service")</f>
        <v>3</v>
      </c>
      <c r="C12">
        <f>COUNTIF('Raw Data'!D9:AI9, "Emerging")</f>
        <v>7</v>
      </c>
      <c r="D12">
        <f>COUNTIF('Raw Data'!D9:AI9, "Applying")</f>
        <v>12</v>
      </c>
      <c r="E12">
        <f>COUNTIF('Raw Data'!D9:AI9, "Integrating")</f>
        <v>9</v>
      </c>
      <c r="F12">
        <f>COUNTIF('Raw Data'!D9:AI9, "Innovating")</f>
        <v>1</v>
      </c>
      <c r="G12">
        <f t="shared" si="0"/>
        <v>32</v>
      </c>
      <c r="H12" s="4">
        <f t="shared" si="1"/>
        <v>9.375E-2</v>
      </c>
      <c r="I12" s="4">
        <f t="shared" si="2"/>
        <v>0.21875</v>
      </c>
      <c r="J12" s="4">
        <f t="shared" si="3"/>
        <v>0.375</v>
      </c>
      <c r="K12" s="4">
        <f t="shared" si="4"/>
        <v>0.28125</v>
      </c>
      <c r="L12" s="4">
        <f t="shared" si="5"/>
        <v>3.125E-2</v>
      </c>
      <c r="M12" s="4">
        <f t="shared" si="6"/>
        <v>1</v>
      </c>
    </row>
    <row r="13" spans="1:13" x14ac:dyDescent="0.4">
      <c r="A13" t="s">
        <v>98</v>
      </c>
      <c r="B13">
        <f>COUNTIF('Raw Data'!D10:AI10, "Pre-service")</f>
        <v>5</v>
      </c>
      <c r="C13">
        <f>COUNTIF('Raw Data'!D10:AI10, "Emerging")</f>
        <v>10</v>
      </c>
      <c r="D13">
        <f>COUNTIF('Raw Data'!D10:AI10, "Applying")</f>
        <v>12</v>
      </c>
      <c r="E13">
        <f>COUNTIF('Raw Data'!D10:AI10, "Integrating")</f>
        <v>5</v>
      </c>
      <c r="F13">
        <f>COUNTIF('Raw Data'!D10:AI10, "Innovating")</f>
        <v>0</v>
      </c>
      <c r="G13">
        <f t="shared" si="0"/>
        <v>32</v>
      </c>
      <c r="H13" s="4">
        <f t="shared" si="1"/>
        <v>0.15625</v>
      </c>
      <c r="I13" s="4">
        <f t="shared" si="2"/>
        <v>0.3125</v>
      </c>
      <c r="J13" s="4">
        <f t="shared" si="3"/>
        <v>0.375</v>
      </c>
      <c r="K13" s="4">
        <f t="shared" si="4"/>
        <v>0.15625</v>
      </c>
      <c r="L13" s="4">
        <f t="shared" si="5"/>
        <v>0</v>
      </c>
      <c r="M13" s="4">
        <f t="shared" si="6"/>
        <v>1</v>
      </c>
    </row>
    <row r="14" spans="1:13" x14ac:dyDescent="0.4">
      <c r="A14" t="s">
        <v>99</v>
      </c>
      <c r="B14">
        <f>COUNTIF('Raw Data'!D11:AI11, "Pre-service")</f>
        <v>7</v>
      </c>
      <c r="C14">
        <f>COUNTIF('Raw Data'!D11:AI11, "Emerging")</f>
        <v>9</v>
      </c>
      <c r="D14">
        <f>COUNTIF('Raw Data'!D11:AI11, "Applying")</f>
        <v>13</v>
      </c>
      <c r="E14">
        <f>COUNTIF('Raw Data'!D11:AI11, "Integrating")</f>
        <v>3</v>
      </c>
      <c r="F14">
        <f>COUNTIF('Raw Data'!D11:AI11, "Innovating")</f>
        <v>0</v>
      </c>
      <c r="G14">
        <f t="shared" si="0"/>
        <v>32</v>
      </c>
      <c r="H14" s="4">
        <f t="shared" si="1"/>
        <v>0.21875</v>
      </c>
      <c r="I14" s="4">
        <f t="shared" si="2"/>
        <v>0.28125</v>
      </c>
      <c r="J14" s="4">
        <f t="shared" si="3"/>
        <v>0.40625</v>
      </c>
      <c r="K14" s="4">
        <f t="shared" si="4"/>
        <v>9.375E-2</v>
      </c>
      <c r="L14" s="4">
        <f t="shared" si="5"/>
        <v>0</v>
      </c>
      <c r="M14" s="4">
        <f t="shared" si="6"/>
        <v>1</v>
      </c>
    </row>
    <row r="15" spans="1:13" x14ac:dyDescent="0.4">
      <c r="A15" t="s">
        <v>100</v>
      </c>
      <c r="B15">
        <f>COUNTIF('Raw Data'!D12:AI12, "Pre-service")</f>
        <v>11</v>
      </c>
      <c r="C15">
        <f>COUNTIF('Raw Data'!D12:AI12, "Emerging")</f>
        <v>7</v>
      </c>
      <c r="D15">
        <f>COUNTIF('Raw Data'!D12:AI12, "Applying")</f>
        <v>10</v>
      </c>
      <c r="E15">
        <f>COUNTIF('Raw Data'!D12:AI12, "Integrating")</f>
        <v>3</v>
      </c>
      <c r="F15">
        <f>COUNTIF('Raw Data'!D12:AI12, "Innovating")</f>
        <v>1</v>
      </c>
      <c r="G15">
        <f t="shared" si="0"/>
        <v>32</v>
      </c>
      <c r="H15" s="9">
        <f t="shared" si="1"/>
        <v>0.34375</v>
      </c>
      <c r="I15" s="4">
        <f t="shared" si="2"/>
        <v>0.21875</v>
      </c>
      <c r="J15" s="4">
        <f t="shared" si="3"/>
        <v>0.3125</v>
      </c>
      <c r="K15" s="4">
        <f t="shared" si="4"/>
        <v>9.375E-2</v>
      </c>
      <c r="L15" s="4">
        <f t="shared" si="5"/>
        <v>3.125E-2</v>
      </c>
      <c r="M15" s="4">
        <f t="shared" si="6"/>
        <v>1</v>
      </c>
    </row>
    <row r="16" spans="1:13" x14ac:dyDescent="0.4">
      <c r="A16" t="s">
        <v>101</v>
      </c>
      <c r="B16">
        <f>COUNTIF('Raw Data'!D13:AI13, "Pre-service")</f>
        <v>2</v>
      </c>
      <c r="C16">
        <f>COUNTIF('Raw Data'!D13:AI13, "Emerging")</f>
        <v>18</v>
      </c>
      <c r="D16">
        <f>COUNTIF('Raw Data'!D13:AI13, "Applying")</f>
        <v>10</v>
      </c>
      <c r="E16">
        <f>COUNTIF('Raw Data'!D13:AI13, "Integrating")</f>
        <v>2</v>
      </c>
      <c r="F16">
        <f>COUNTIF('Raw Data'!D13:AI13, "Innovating")</f>
        <v>0</v>
      </c>
      <c r="G16">
        <f t="shared" si="0"/>
        <v>32</v>
      </c>
      <c r="H16" s="4">
        <f t="shared" si="1"/>
        <v>6.25E-2</v>
      </c>
      <c r="I16" s="9">
        <f t="shared" si="2"/>
        <v>0.5625</v>
      </c>
      <c r="J16" s="4">
        <f t="shared" si="3"/>
        <v>0.3125</v>
      </c>
      <c r="K16" s="4">
        <f t="shared" si="4"/>
        <v>6.25E-2</v>
      </c>
      <c r="L16" s="4">
        <f t="shared" si="5"/>
        <v>0</v>
      </c>
      <c r="M16" s="4">
        <f t="shared" si="6"/>
        <v>1</v>
      </c>
    </row>
    <row r="17" spans="1:13" x14ac:dyDescent="0.4">
      <c r="A17" t="s">
        <v>102</v>
      </c>
      <c r="B17">
        <f>COUNTIF('Raw Data'!D14:AI14, "Pre-service")</f>
        <v>8</v>
      </c>
      <c r="C17">
        <f>COUNTIF('Raw Data'!D14:AI14, "Emerging")</f>
        <v>10</v>
      </c>
      <c r="D17">
        <f>COUNTIF('Raw Data'!D14:AI14, "Applying")</f>
        <v>11</v>
      </c>
      <c r="E17">
        <f>COUNTIF('Raw Data'!D14:AI14, "Integrating")</f>
        <v>3</v>
      </c>
      <c r="F17">
        <f>COUNTIF('Raw Data'!D14:AI14, "Innovating")</f>
        <v>0</v>
      </c>
      <c r="G17">
        <f t="shared" si="0"/>
        <v>32</v>
      </c>
      <c r="H17" s="4">
        <f t="shared" si="1"/>
        <v>0.25</v>
      </c>
      <c r="I17" s="4">
        <f t="shared" si="2"/>
        <v>0.3125</v>
      </c>
      <c r="J17" s="4">
        <f t="shared" si="3"/>
        <v>0.34375</v>
      </c>
      <c r="K17" s="4">
        <f t="shared" si="4"/>
        <v>9.375E-2</v>
      </c>
      <c r="L17" s="4">
        <f t="shared" si="5"/>
        <v>0</v>
      </c>
      <c r="M17" s="4">
        <f t="shared" si="6"/>
        <v>1</v>
      </c>
    </row>
    <row r="18" spans="1:13" x14ac:dyDescent="0.4">
      <c r="A18" t="s">
        <v>103</v>
      </c>
      <c r="B18">
        <f>COUNTIF('Raw Data'!D15:AI15, "Pre-service")</f>
        <v>4</v>
      </c>
      <c r="C18">
        <f>COUNTIF('Raw Data'!D15:AI15, "Emerging")</f>
        <v>14</v>
      </c>
      <c r="D18">
        <f>COUNTIF('Raw Data'!D15:AI15, "Applying")</f>
        <v>11</v>
      </c>
      <c r="E18">
        <f>COUNTIF('Raw Data'!D15:AI15, "Integrating")</f>
        <v>3</v>
      </c>
      <c r="F18">
        <f>COUNTIF('Raw Data'!D15:AI15, "Innovating")</f>
        <v>0</v>
      </c>
      <c r="G18">
        <f t="shared" si="0"/>
        <v>32</v>
      </c>
      <c r="H18" s="4">
        <f t="shared" si="1"/>
        <v>0.125</v>
      </c>
      <c r="I18" s="9">
        <f t="shared" si="2"/>
        <v>0.4375</v>
      </c>
      <c r="J18" s="4">
        <f t="shared" si="3"/>
        <v>0.34375</v>
      </c>
      <c r="K18" s="4">
        <f t="shared" si="4"/>
        <v>9.375E-2</v>
      </c>
      <c r="L18" s="4">
        <f t="shared" si="5"/>
        <v>0</v>
      </c>
      <c r="M18" s="4">
        <f t="shared" si="6"/>
        <v>1</v>
      </c>
    </row>
    <row r="19" spans="1:13" x14ac:dyDescent="0.4">
      <c r="A19" t="s">
        <v>104</v>
      </c>
      <c r="B19">
        <f>COUNTIF('Raw Data'!D16:AI16, "Pre-service")</f>
        <v>6</v>
      </c>
      <c r="C19">
        <f>COUNTIF('Raw Data'!D16:AI16, "Emerging")</f>
        <v>13</v>
      </c>
      <c r="D19">
        <f>COUNTIF('Raw Data'!D16:AI16, "Applying")</f>
        <v>12</v>
      </c>
      <c r="E19">
        <f>COUNTIF('Raw Data'!D16:AI16, "Integrating")</f>
        <v>1</v>
      </c>
      <c r="F19">
        <f>COUNTIF('Raw Data'!D16:AI16, "Innovating")</f>
        <v>0</v>
      </c>
      <c r="G19">
        <f t="shared" si="0"/>
        <v>32</v>
      </c>
      <c r="H19" s="4">
        <f t="shared" si="1"/>
        <v>0.1875</v>
      </c>
      <c r="I19" s="4">
        <f t="shared" si="2"/>
        <v>0.40625</v>
      </c>
      <c r="J19" s="4">
        <f t="shared" si="3"/>
        <v>0.375</v>
      </c>
      <c r="K19" s="4">
        <f t="shared" si="4"/>
        <v>3.125E-2</v>
      </c>
      <c r="L19" s="4">
        <f t="shared" si="5"/>
        <v>0</v>
      </c>
      <c r="M19" s="4">
        <f t="shared" si="6"/>
        <v>1</v>
      </c>
    </row>
    <row r="20" spans="1:13" x14ac:dyDescent="0.4">
      <c r="A20" t="s">
        <v>105</v>
      </c>
      <c r="B20">
        <f>COUNTIF('Raw Data'!D17:AI17, "Pre-service")</f>
        <v>11</v>
      </c>
      <c r="C20">
        <f>COUNTIF('Raw Data'!D17:AI17, "Emerging")</f>
        <v>6</v>
      </c>
      <c r="D20">
        <f>COUNTIF('Raw Data'!D17:AI17, "Applying")</f>
        <v>11</v>
      </c>
      <c r="E20">
        <f>COUNTIF('Raw Data'!D17:AI17, "Integrating")</f>
        <v>4</v>
      </c>
      <c r="F20">
        <f>COUNTIF('Raw Data'!D17:AI17, "Innovating")</f>
        <v>0</v>
      </c>
      <c r="G20">
        <f t="shared" si="0"/>
        <v>32</v>
      </c>
      <c r="H20" s="9">
        <f t="shared" si="1"/>
        <v>0.34375</v>
      </c>
      <c r="I20" s="4">
        <f t="shared" si="2"/>
        <v>0.1875</v>
      </c>
      <c r="J20" s="4">
        <f t="shared" si="3"/>
        <v>0.34375</v>
      </c>
      <c r="K20" s="4">
        <f t="shared" si="4"/>
        <v>0.125</v>
      </c>
      <c r="L20" s="4">
        <f t="shared" si="5"/>
        <v>0</v>
      </c>
      <c r="M20" s="4">
        <f t="shared" si="6"/>
        <v>1</v>
      </c>
    </row>
    <row r="21" spans="1:13" x14ac:dyDescent="0.4">
      <c r="A21" t="s">
        <v>106</v>
      </c>
      <c r="B21">
        <f>COUNTIF('Raw Data'!D18:AI18, "Pre-service")</f>
        <v>10</v>
      </c>
      <c r="C21">
        <f>COUNTIF('Raw Data'!D18:AI18, "Emerging")</f>
        <v>11</v>
      </c>
      <c r="D21">
        <f>COUNTIF('Raw Data'!D18:AI18, "Applying")</f>
        <v>9</v>
      </c>
      <c r="E21">
        <f>COUNTIF('Raw Data'!D18:AI18, "Integrating")</f>
        <v>2</v>
      </c>
      <c r="F21">
        <f>COUNTIF('Raw Data'!D18:AI18, "Innovating")</f>
        <v>0</v>
      </c>
      <c r="G21">
        <f t="shared" si="0"/>
        <v>32</v>
      </c>
      <c r="H21" s="10">
        <f t="shared" si="1"/>
        <v>0.3125</v>
      </c>
      <c r="I21" s="4">
        <f t="shared" si="2"/>
        <v>0.34375</v>
      </c>
      <c r="J21" s="4">
        <f t="shared" si="3"/>
        <v>0.28125</v>
      </c>
      <c r="K21" s="4">
        <f t="shared" si="4"/>
        <v>6.25E-2</v>
      </c>
      <c r="L21" s="4">
        <f t="shared" si="5"/>
        <v>0</v>
      </c>
      <c r="M21" s="4">
        <f t="shared" si="6"/>
        <v>1</v>
      </c>
    </row>
    <row r="22" spans="1:13" x14ac:dyDescent="0.4">
      <c r="B22" s="5">
        <f>SUM(B11:B21)/11</f>
        <v>6.4545454545454541</v>
      </c>
      <c r="C22" s="5">
        <f t="shared" ref="C22:F22" si="9">SUM(C11:C21)/11</f>
        <v>10.636363636363637</v>
      </c>
      <c r="D22" s="5">
        <f t="shared" si="9"/>
        <v>10.909090909090908</v>
      </c>
      <c r="E22" s="5">
        <f t="shared" si="9"/>
        <v>3.8181818181818183</v>
      </c>
      <c r="F22" s="5">
        <f t="shared" si="9"/>
        <v>0.18181818181818182</v>
      </c>
      <c r="G22" s="5"/>
      <c r="H22" s="4"/>
      <c r="I22" s="4"/>
      <c r="J22" s="4"/>
      <c r="K22" s="4"/>
      <c r="L22" s="4"/>
      <c r="M22" s="4"/>
    </row>
    <row r="23" spans="1:13" x14ac:dyDescent="0.4">
      <c r="B23" s="6">
        <f>B22/32*100</f>
        <v>20.170454545454543</v>
      </c>
      <c r="C23" s="6">
        <f t="shared" ref="C23:F23" si="10">C22/32*100</f>
        <v>33.238636363636367</v>
      </c>
      <c r="D23" s="6">
        <f t="shared" si="10"/>
        <v>34.090909090909086</v>
      </c>
      <c r="E23" s="6">
        <f t="shared" si="10"/>
        <v>11.931818181818182</v>
      </c>
      <c r="F23" s="6">
        <f t="shared" si="10"/>
        <v>0.56818181818181823</v>
      </c>
      <c r="G23" s="8">
        <f>SUM(B23:F23)</f>
        <v>100</v>
      </c>
      <c r="H23" s="4"/>
      <c r="I23" s="4"/>
      <c r="J23" s="4"/>
      <c r="K23" s="4"/>
      <c r="L23" s="4"/>
      <c r="M23" s="4"/>
    </row>
    <row r="24" spans="1:13" x14ac:dyDescent="0.4">
      <c r="B24" s="14">
        <f>B23+C23</f>
        <v>53.409090909090907</v>
      </c>
      <c r="C24" s="11"/>
      <c r="D24" s="11"/>
      <c r="E24" s="11"/>
      <c r="F24" s="11"/>
      <c r="G24" s="13"/>
      <c r="H24" s="4"/>
      <c r="I24" s="4"/>
      <c r="J24" s="4"/>
      <c r="K24" s="4"/>
      <c r="L24" s="4"/>
      <c r="M24" s="4"/>
    </row>
    <row r="25" spans="1:13" x14ac:dyDescent="0.4">
      <c r="A25" t="s">
        <v>107</v>
      </c>
      <c r="B25">
        <f>COUNTIF('Raw Data'!D19:AI19, "Pre-service")</f>
        <v>9</v>
      </c>
      <c r="C25">
        <f>COUNTIF('Raw Data'!D19:AI19, "Emerging")</f>
        <v>8</v>
      </c>
      <c r="D25">
        <f>COUNTIF('Raw Data'!D19:AI19, "Applying")</f>
        <v>10</v>
      </c>
      <c r="E25">
        <f>COUNTIF('Raw Data'!D19:AI19, "Integrating")</f>
        <v>5</v>
      </c>
      <c r="F25">
        <f>COUNTIF('Raw Data'!D19:AI19, "Innovating")</f>
        <v>0</v>
      </c>
      <c r="G25">
        <f t="shared" si="0"/>
        <v>32</v>
      </c>
      <c r="H25" s="4">
        <f t="shared" si="1"/>
        <v>0.28125</v>
      </c>
      <c r="I25" s="4">
        <f t="shared" si="2"/>
        <v>0.25</v>
      </c>
      <c r="J25" s="4">
        <f t="shared" si="3"/>
        <v>0.3125</v>
      </c>
      <c r="K25" s="4">
        <f t="shared" si="4"/>
        <v>0.15625</v>
      </c>
      <c r="L25" s="4">
        <f t="shared" si="5"/>
        <v>0</v>
      </c>
      <c r="M25" s="4">
        <f t="shared" si="6"/>
        <v>1</v>
      </c>
    </row>
    <row r="26" spans="1:13" x14ac:dyDescent="0.4">
      <c r="A26" t="s">
        <v>108</v>
      </c>
      <c r="B26">
        <f>COUNTIF('Raw Data'!D20:AI20, "Pre-service")</f>
        <v>4</v>
      </c>
      <c r="C26">
        <f>COUNTIF('Raw Data'!D20:AI20, "Emerging")</f>
        <v>13</v>
      </c>
      <c r="D26">
        <f>COUNTIF('Raw Data'!D20:AI20, "Applying")</f>
        <v>14</v>
      </c>
      <c r="E26">
        <f>COUNTIF('Raw Data'!D20:AI20, "Integrating")</f>
        <v>1</v>
      </c>
      <c r="F26">
        <f>COUNTIF('Raw Data'!D20:AI20, "Innovating")</f>
        <v>0</v>
      </c>
      <c r="G26">
        <f t="shared" si="0"/>
        <v>32</v>
      </c>
      <c r="H26" s="4">
        <f t="shared" si="1"/>
        <v>0.125</v>
      </c>
      <c r="I26" s="9">
        <f t="shared" si="2"/>
        <v>0.40625</v>
      </c>
      <c r="J26" s="4">
        <f t="shared" si="3"/>
        <v>0.4375</v>
      </c>
      <c r="K26" s="4">
        <f t="shared" si="4"/>
        <v>3.125E-2</v>
      </c>
      <c r="L26" s="4">
        <f t="shared" si="5"/>
        <v>0</v>
      </c>
      <c r="M26" s="4">
        <f t="shared" si="6"/>
        <v>1</v>
      </c>
    </row>
    <row r="27" spans="1:13" x14ac:dyDescent="0.4">
      <c r="A27" t="s">
        <v>109</v>
      </c>
      <c r="B27">
        <f>COUNTIF('Raw Data'!D21:AI21, "Pre-service")</f>
        <v>9</v>
      </c>
      <c r="C27">
        <f>COUNTIF('Raw Data'!D21:AI21, "Emerging")</f>
        <v>11</v>
      </c>
      <c r="D27">
        <f>COUNTIF('Raw Data'!D21:AI21, "Applying")</f>
        <v>5</v>
      </c>
      <c r="E27">
        <f>COUNTIF('Raw Data'!D21:AI21, "Integrating")</f>
        <v>7</v>
      </c>
      <c r="F27">
        <f>COUNTIF('Raw Data'!D21:AI21, "Innovating")</f>
        <v>0</v>
      </c>
      <c r="G27">
        <f t="shared" si="0"/>
        <v>32</v>
      </c>
      <c r="H27" s="4">
        <f t="shared" si="1"/>
        <v>0.28125</v>
      </c>
      <c r="I27" s="4">
        <f t="shared" si="2"/>
        <v>0.34375</v>
      </c>
      <c r="J27" s="4">
        <f t="shared" si="3"/>
        <v>0.15625</v>
      </c>
      <c r="K27" s="4">
        <f t="shared" si="4"/>
        <v>0.21875</v>
      </c>
      <c r="L27" s="4">
        <f t="shared" si="5"/>
        <v>0</v>
      </c>
      <c r="M27" s="4">
        <f t="shared" si="6"/>
        <v>1</v>
      </c>
    </row>
    <row r="28" spans="1:13" x14ac:dyDescent="0.4">
      <c r="A28" t="s">
        <v>110</v>
      </c>
      <c r="B28">
        <f>COUNTIF('Raw Data'!D22:AI22, "Pre-service")</f>
        <v>10</v>
      </c>
      <c r="C28">
        <f>COUNTIF('Raw Data'!D22:AI22, "Emerging")</f>
        <v>7</v>
      </c>
      <c r="D28">
        <f>COUNTIF('Raw Data'!D22:AI22, "Applying")</f>
        <v>12</v>
      </c>
      <c r="E28">
        <f>COUNTIF('Raw Data'!D22:AI22, "Integrating")</f>
        <v>3</v>
      </c>
      <c r="F28">
        <f>COUNTIF('Raw Data'!D22:AI22, "Innovating")</f>
        <v>0</v>
      </c>
      <c r="G28">
        <f t="shared" si="0"/>
        <v>32</v>
      </c>
      <c r="H28" s="4">
        <f t="shared" si="1"/>
        <v>0.3125</v>
      </c>
      <c r="I28" s="4">
        <f t="shared" si="2"/>
        <v>0.21875</v>
      </c>
      <c r="J28" s="4">
        <f t="shared" si="3"/>
        <v>0.375</v>
      </c>
      <c r="K28" s="4">
        <f t="shared" si="4"/>
        <v>9.375E-2</v>
      </c>
      <c r="L28" s="4">
        <f t="shared" si="5"/>
        <v>0</v>
      </c>
      <c r="M28" s="4">
        <f t="shared" si="6"/>
        <v>1</v>
      </c>
    </row>
    <row r="29" spans="1:13" x14ac:dyDescent="0.4">
      <c r="A29" t="s">
        <v>111</v>
      </c>
      <c r="B29">
        <f>COUNTIF('Raw Data'!D23:AI23, "Pre-service")</f>
        <v>13</v>
      </c>
      <c r="C29">
        <f>COUNTIF('Raw Data'!D23:AI23, "Emerging")</f>
        <v>8</v>
      </c>
      <c r="D29">
        <f>COUNTIF('Raw Data'!D23:AI23, "Applying")</f>
        <v>9</v>
      </c>
      <c r="E29">
        <f>COUNTIF('Raw Data'!D23:AI23, "Integrating")</f>
        <v>2</v>
      </c>
      <c r="F29">
        <f>COUNTIF('Raw Data'!D23:AI23, "Innovating")</f>
        <v>0</v>
      </c>
      <c r="G29">
        <f t="shared" si="0"/>
        <v>32</v>
      </c>
      <c r="H29" s="9">
        <f t="shared" si="1"/>
        <v>0.40625</v>
      </c>
      <c r="I29" s="4">
        <f t="shared" si="2"/>
        <v>0.25</v>
      </c>
      <c r="J29" s="4">
        <f t="shared" si="3"/>
        <v>0.28125</v>
      </c>
      <c r="K29" s="4">
        <f t="shared" si="4"/>
        <v>6.25E-2</v>
      </c>
      <c r="L29" s="4">
        <f t="shared" si="5"/>
        <v>0</v>
      </c>
      <c r="M29" s="4">
        <f t="shared" si="6"/>
        <v>1</v>
      </c>
    </row>
    <row r="30" spans="1:13" x14ac:dyDescent="0.4">
      <c r="A30" t="s">
        <v>112</v>
      </c>
      <c r="B30">
        <f>COUNTIF('Raw Data'!D24:AI24, "Pre-service")</f>
        <v>12</v>
      </c>
      <c r="C30">
        <f>COUNTIF('Raw Data'!D24:AI24, "Emerging")</f>
        <v>8</v>
      </c>
      <c r="D30">
        <f>COUNTIF('Raw Data'!D24:AI24, "Applying")</f>
        <v>8</v>
      </c>
      <c r="E30">
        <f>COUNTIF('Raw Data'!D24:AI24, "Integrating")</f>
        <v>4</v>
      </c>
      <c r="F30">
        <f>COUNTIF('Raw Data'!D24:AI24, "Innovating")</f>
        <v>0</v>
      </c>
      <c r="G30">
        <f t="shared" si="0"/>
        <v>32</v>
      </c>
      <c r="H30" s="10">
        <f t="shared" si="1"/>
        <v>0.375</v>
      </c>
      <c r="I30" s="4">
        <f t="shared" si="2"/>
        <v>0.25</v>
      </c>
      <c r="J30" s="4">
        <f t="shared" si="3"/>
        <v>0.25</v>
      </c>
      <c r="K30" s="4">
        <f t="shared" si="4"/>
        <v>0.125</v>
      </c>
      <c r="L30" s="4">
        <f t="shared" si="5"/>
        <v>0</v>
      </c>
      <c r="M30" s="4">
        <f t="shared" si="6"/>
        <v>1</v>
      </c>
    </row>
    <row r="31" spans="1:13" x14ac:dyDescent="0.4">
      <c r="A31" t="s">
        <v>113</v>
      </c>
      <c r="B31">
        <f>COUNTIF('Raw Data'!D25:AI25, "Pre-service")</f>
        <v>8</v>
      </c>
      <c r="C31">
        <f>COUNTIF('Raw Data'!D25:AI25, "Emerging")</f>
        <v>11</v>
      </c>
      <c r="D31">
        <f>COUNTIF('Raw Data'!D25:AI25, "Applying")</f>
        <v>11</v>
      </c>
      <c r="E31">
        <f>COUNTIF('Raw Data'!D25:AI25, "Integrating")</f>
        <v>1</v>
      </c>
      <c r="F31">
        <f>COUNTIF('Raw Data'!D25:AI25, "Innovating")</f>
        <v>1</v>
      </c>
      <c r="G31">
        <f t="shared" si="0"/>
        <v>32</v>
      </c>
      <c r="H31" s="4">
        <f t="shared" si="1"/>
        <v>0.25</v>
      </c>
      <c r="I31" s="4">
        <f t="shared" si="2"/>
        <v>0.34375</v>
      </c>
      <c r="J31" s="4">
        <f t="shared" si="3"/>
        <v>0.34375</v>
      </c>
      <c r="K31" s="4">
        <f t="shared" si="4"/>
        <v>3.125E-2</v>
      </c>
      <c r="L31" s="4">
        <f t="shared" si="5"/>
        <v>3.125E-2</v>
      </c>
      <c r="M31" s="4">
        <f t="shared" si="6"/>
        <v>1</v>
      </c>
    </row>
    <row r="32" spans="1:13" x14ac:dyDescent="0.4">
      <c r="A32" t="s">
        <v>114</v>
      </c>
      <c r="B32">
        <f>COUNTIF('Raw Data'!D26:AI26, "Pre-service")</f>
        <v>8</v>
      </c>
      <c r="C32">
        <f>COUNTIF('Raw Data'!D26:AI26, "Emerging")</f>
        <v>13</v>
      </c>
      <c r="D32">
        <f>COUNTIF('Raw Data'!D26:AI26, "Applying")</f>
        <v>8</v>
      </c>
      <c r="E32">
        <f>COUNTIF('Raw Data'!D26:AI26, "Integrating")</f>
        <v>3</v>
      </c>
      <c r="F32">
        <f>COUNTIF('Raw Data'!D26:AI26, "Innovating")</f>
        <v>0</v>
      </c>
      <c r="G32">
        <f t="shared" si="0"/>
        <v>32</v>
      </c>
      <c r="H32" s="4">
        <f t="shared" si="1"/>
        <v>0.25</v>
      </c>
      <c r="I32" s="9">
        <f t="shared" si="2"/>
        <v>0.40625</v>
      </c>
      <c r="J32" s="4">
        <f t="shared" si="3"/>
        <v>0.25</v>
      </c>
      <c r="K32" s="4">
        <f t="shared" si="4"/>
        <v>9.375E-2</v>
      </c>
      <c r="L32" s="4">
        <f t="shared" si="5"/>
        <v>0</v>
      </c>
      <c r="M32" s="4">
        <f t="shared" si="6"/>
        <v>1</v>
      </c>
    </row>
    <row r="33" spans="1:13" x14ac:dyDescent="0.4">
      <c r="B33" s="5">
        <f>SUM(B25:B32)/8</f>
        <v>9.125</v>
      </c>
      <c r="C33" s="5">
        <f t="shared" ref="C33:F33" si="11">SUM(C25:C32)/8</f>
        <v>9.875</v>
      </c>
      <c r="D33" s="5">
        <f t="shared" si="11"/>
        <v>9.625</v>
      </c>
      <c r="E33" s="5">
        <f t="shared" si="11"/>
        <v>3.25</v>
      </c>
      <c r="F33" s="5">
        <f t="shared" si="11"/>
        <v>0.125</v>
      </c>
      <c r="H33" s="4"/>
      <c r="I33" s="4"/>
      <c r="J33" s="4"/>
      <c r="K33" s="4"/>
      <c r="L33" s="4"/>
      <c r="M33" s="4"/>
    </row>
    <row r="34" spans="1:13" x14ac:dyDescent="0.4">
      <c r="B34" s="6">
        <f>B33/32*100</f>
        <v>28.515625</v>
      </c>
      <c r="C34" s="6">
        <f t="shared" ref="C34:F34" si="12">C33/32*100</f>
        <v>30.859375</v>
      </c>
      <c r="D34" s="6">
        <f t="shared" si="12"/>
        <v>30.078125</v>
      </c>
      <c r="E34" s="6">
        <f t="shared" si="12"/>
        <v>10.15625</v>
      </c>
      <c r="F34" s="6">
        <f t="shared" si="12"/>
        <v>0.390625</v>
      </c>
      <c r="G34" s="8">
        <f>SUM(B34:F34)</f>
        <v>100</v>
      </c>
      <c r="H34" s="4"/>
      <c r="I34" s="4"/>
      <c r="J34" s="4"/>
      <c r="K34" s="4"/>
      <c r="L34" s="4"/>
      <c r="M34" s="4"/>
    </row>
    <row r="35" spans="1:13" x14ac:dyDescent="0.4">
      <c r="B35" s="14">
        <f>B34+C34</f>
        <v>59.375</v>
      </c>
      <c r="C35" s="11"/>
      <c r="D35" s="11"/>
      <c r="E35" s="11"/>
      <c r="F35" s="11"/>
      <c r="G35" s="13"/>
      <c r="H35" s="4"/>
      <c r="I35" s="4"/>
      <c r="J35" s="4"/>
      <c r="K35" s="4"/>
      <c r="L35" s="4"/>
      <c r="M35" s="4"/>
    </row>
    <row r="36" spans="1:13" x14ac:dyDescent="0.4">
      <c r="A36" t="s">
        <v>115</v>
      </c>
      <c r="B36">
        <f>COUNTIF('Raw Data'!D27:AI27, "Pre-service")</f>
        <v>8</v>
      </c>
      <c r="C36">
        <f>COUNTIF('Raw Data'!D27:AI27, "Emerging")</f>
        <v>10</v>
      </c>
      <c r="D36">
        <f>COUNTIF('Raw Data'!D27:AI27, "Applying")</f>
        <v>12</v>
      </c>
      <c r="E36">
        <f>COUNTIF('Raw Data'!D27:AI27, "Integrating")</f>
        <v>2</v>
      </c>
      <c r="F36">
        <f>COUNTIF('Raw Data'!D27:AI27, "Innovating")</f>
        <v>0</v>
      </c>
      <c r="G36">
        <f t="shared" si="0"/>
        <v>32</v>
      </c>
      <c r="H36" s="4">
        <f t="shared" si="1"/>
        <v>0.25</v>
      </c>
      <c r="I36" s="4">
        <f t="shared" si="2"/>
        <v>0.3125</v>
      </c>
      <c r="J36" s="4">
        <f t="shared" si="3"/>
        <v>0.375</v>
      </c>
      <c r="K36" s="4">
        <f t="shared" si="4"/>
        <v>6.25E-2</v>
      </c>
      <c r="L36" s="4">
        <f t="shared" si="5"/>
        <v>0</v>
      </c>
      <c r="M36" s="4">
        <f t="shared" si="6"/>
        <v>1</v>
      </c>
    </row>
    <row r="37" spans="1:13" x14ac:dyDescent="0.4">
      <c r="A37" t="s">
        <v>116</v>
      </c>
      <c r="B37">
        <f>COUNTIF('Raw Data'!D28:AI28, "Pre-service")</f>
        <v>6</v>
      </c>
      <c r="C37">
        <f>COUNTIF('Raw Data'!D28:AI28, "Emerging")</f>
        <v>12</v>
      </c>
      <c r="D37">
        <f>COUNTIF('Raw Data'!D28:AI28, "Applying")</f>
        <v>13</v>
      </c>
      <c r="E37">
        <f>COUNTIF('Raw Data'!D28:AI28, "Integrating")</f>
        <v>1</v>
      </c>
      <c r="F37">
        <f>COUNTIF('Raw Data'!D28:AI28, "Innovating")</f>
        <v>0</v>
      </c>
      <c r="G37">
        <f t="shared" si="0"/>
        <v>32</v>
      </c>
      <c r="H37" s="4">
        <f t="shared" si="1"/>
        <v>0.1875</v>
      </c>
      <c r="I37" s="4">
        <f t="shared" si="2"/>
        <v>0.375</v>
      </c>
      <c r="J37" s="4">
        <f t="shared" si="3"/>
        <v>0.40625</v>
      </c>
      <c r="K37" s="4">
        <f t="shared" si="4"/>
        <v>3.125E-2</v>
      </c>
      <c r="L37" s="4">
        <f t="shared" si="5"/>
        <v>0</v>
      </c>
      <c r="M37" s="4">
        <f t="shared" si="6"/>
        <v>1</v>
      </c>
    </row>
    <row r="38" spans="1:13" x14ac:dyDescent="0.4">
      <c r="A38" t="s">
        <v>117</v>
      </c>
      <c r="B38">
        <f>COUNTIF('Raw Data'!D29:AI29, "Pre-service")</f>
        <v>2</v>
      </c>
      <c r="C38">
        <f>COUNTIF('Raw Data'!D29:AI29, "Emerging")</f>
        <v>17</v>
      </c>
      <c r="D38">
        <f>COUNTIF('Raw Data'!D29:AI29, "Applying")</f>
        <v>10</v>
      </c>
      <c r="E38">
        <f>COUNTIF('Raw Data'!D29:AI29, "Integrating")</f>
        <v>3</v>
      </c>
      <c r="F38">
        <f>COUNTIF('Raw Data'!D29:AI29, "Innovating")</f>
        <v>0</v>
      </c>
      <c r="G38">
        <f t="shared" si="0"/>
        <v>32</v>
      </c>
      <c r="H38" s="4">
        <f t="shared" si="1"/>
        <v>6.25E-2</v>
      </c>
      <c r="I38" s="9">
        <f t="shared" si="2"/>
        <v>0.53125</v>
      </c>
      <c r="J38" s="4">
        <f t="shared" si="3"/>
        <v>0.3125</v>
      </c>
      <c r="K38" s="4">
        <f t="shared" si="4"/>
        <v>9.375E-2</v>
      </c>
      <c r="L38" s="4">
        <f t="shared" si="5"/>
        <v>0</v>
      </c>
      <c r="M38" s="4">
        <f t="shared" si="6"/>
        <v>1</v>
      </c>
    </row>
    <row r="39" spans="1:13" x14ac:dyDescent="0.4">
      <c r="A39" t="s">
        <v>118</v>
      </c>
      <c r="B39">
        <f>COUNTIF('Raw Data'!D30:AI30, "Pre-service")</f>
        <v>12</v>
      </c>
      <c r="C39">
        <f>COUNTIF('Raw Data'!D30:AI30, "Emerging")</f>
        <v>13</v>
      </c>
      <c r="D39">
        <f>COUNTIF('Raw Data'!D30:AI30, "Applying")</f>
        <v>6</v>
      </c>
      <c r="E39">
        <f>COUNTIF('Raw Data'!D30:AI30, "Integrating")</f>
        <v>1</v>
      </c>
      <c r="F39">
        <f>COUNTIF('Raw Data'!D30:AI30, "Innovating")</f>
        <v>0</v>
      </c>
      <c r="G39">
        <f t="shared" si="0"/>
        <v>32</v>
      </c>
      <c r="H39" s="9">
        <f t="shared" si="1"/>
        <v>0.375</v>
      </c>
      <c r="I39" s="10">
        <f t="shared" si="2"/>
        <v>0.40625</v>
      </c>
      <c r="J39" s="4">
        <f t="shared" si="3"/>
        <v>0.1875</v>
      </c>
      <c r="K39" s="4">
        <f t="shared" si="4"/>
        <v>3.125E-2</v>
      </c>
      <c r="L39" s="4">
        <f t="shared" si="5"/>
        <v>0</v>
      </c>
      <c r="M39" s="4">
        <f t="shared" si="6"/>
        <v>1</v>
      </c>
    </row>
    <row r="40" spans="1:13" x14ac:dyDescent="0.4">
      <c r="A40" t="s">
        <v>119</v>
      </c>
      <c r="B40">
        <f>COUNTIF('Raw Data'!D31:AI31, "Pre-service")</f>
        <v>12</v>
      </c>
      <c r="C40">
        <f>COUNTIF('Raw Data'!D31:AI31, "Emerging")</f>
        <v>12</v>
      </c>
      <c r="D40">
        <f>COUNTIF('Raw Data'!D31:AI31, "Applying")</f>
        <v>7</v>
      </c>
      <c r="E40">
        <f>COUNTIF('Raw Data'!D31:AI31, "Integrating")</f>
        <v>1</v>
      </c>
      <c r="F40">
        <f>COUNTIF('Raw Data'!D31:AI31, "Innovating")</f>
        <v>0</v>
      </c>
      <c r="G40">
        <f t="shared" si="0"/>
        <v>32</v>
      </c>
      <c r="H40" s="9">
        <f t="shared" si="1"/>
        <v>0.375</v>
      </c>
      <c r="I40" s="4">
        <f t="shared" si="2"/>
        <v>0.375</v>
      </c>
      <c r="J40" s="4">
        <f t="shared" si="3"/>
        <v>0.21875</v>
      </c>
      <c r="K40" s="4">
        <f t="shared" si="4"/>
        <v>3.125E-2</v>
      </c>
      <c r="L40" s="4">
        <f t="shared" si="5"/>
        <v>0</v>
      </c>
      <c r="M40" s="4">
        <f t="shared" si="6"/>
        <v>1</v>
      </c>
    </row>
    <row r="41" spans="1:13" x14ac:dyDescent="0.4">
      <c r="A41" t="s">
        <v>120</v>
      </c>
      <c r="B41">
        <f>COUNTIF('Raw Data'!D32:AI32, "Pre-service")</f>
        <v>12</v>
      </c>
      <c r="C41">
        <f>COUNTIF('Raw Data'!D32:AI32, "Emerging")</f>
        <v>9</v>
      </c>
      <c r="D41">
        <f>COUNTIF('Raw Data'!D32:AI32, "Applying")</f>
        <v>9</v>
      </c>
      <c r="E41">
        <f>COUNTIF('Raw Data'!D32:AI32, "Integrating")</f>
        <v>2</v>
      </c>
      <c r="F41">
        <f>COUNTIF('Raw Data'!D32:AI32, "Innovating")</f>
        <v>0</v>
      </c>
      <c r="G41">
        <f t="shared" si="0"/>
        <v>32</v>
      </c>
      <c r="H41" s="9">
        <f t="shared" si="1"/>
        <v>0.375</v>
      </c>
      <c r="I41" s="4">
        <f t="shared" si="2"/>
        <v>0.28125</v>
      </c>
      <c r="J41" s="4">
        <f t="shared" si="3"/>
        <v>0.28125</v>
      </c>
      <c r="K41" s="4">
        <f t="shared" si="4"/>
        <v>6.25E-2</v>
      </c>
      <c r="L41" s="4">
        <f t="shared" si="5"/>
        <v>0</v>
      </c>
      <c r="M41" s="4">
        <f t="shared" si="6"/>
        <v>1</v>
      </c>
    </row>
    <row r="42" spans="1:13" x14ac:dyDescent="0.4">
      <c r="A42" t="s">
        <v>121</v>
      </c>
      <c r="B42">
        <f>COUNTIF('Raw Data'!D33:AI33, "Pre-service")</f>
        <v>10</v>
      </c>
      <c r="C42">
        <f>COUNTIF('Raw Data'!D33:AI33, "Emerging")</f>
        <v>4</v>
      </c>
      <c r="D42">
        <f>COUNTIF('Raw Data'!D33:AI33, "Applying")</f>
        <v>14</v>
      </c>
      <c r="E42">
        <f>COUNTIF('Raw Data'!D33:AI33, "Integrating")</f>
        <v>2</v>
      </c>
      <c r="F42">
        <f>COUNTIF('Raw Data'!D33:AI33, "Innovating")</f>
        <v>2</v>
      </c>
      <c r="G42">
        <f t="shared" si="0"/>
        <v>32</v>
      </c>
      <c r="H42" s="4">
        <f t="shared" si="1"/>
        <v>0.3125</v>
      </c>
      <c r="I42" s="4">
        <f t="shared" si="2"/>
        <v>0.125</v>
      </c>
      <c r="J42" s="4">
        <f t="shared" si="3"/>
        <v>0.4375</v>
      </c>
      <c r="K42" s="4">
        <f t="shared" si="4"/>
        <v>6.25E-2</v>
      </c>
      <c r="L42" s="4">
        <f t="shared" si="5"/>
        <v>6.25E-2</v>
      </c>
      <c r="M42" s="4">
        <f t="shared" si="6"/>
        <v>1</v>
      </c>
    </row>
    <row r="43" spans="1:13" x14ac:dyDescent="0.4">
      <c r="A43" t="s">
        <v>122</v>
      </c>
      <c r="B43">
        <f>COUNTIF('Raw Data'!D34:AI34, "Pre-service")</f>
        <v>6</v>
      </c>
      <c r="C43">
        <f>COUNTIF('Raw Data'!D34:AI34, "Emerging")</f>
        <v>8</v>
      </c>
      <c r="D43">
        <f>COUNTIF('Raw Data'!D34:AI34, "Applying")</f>
        <v>15</v>
      </c>
      <c r="E43">
        <f>COUNTIF('Raw Data'!D34:AI34, "Integrating")</f>
        <v>3</v>
      </c>
      <c r="F43">
        <f>COUNTIF('Raw Data'!D34:AI34, "Innovating")</f>
        <v>0</v>
      </c>
      <c r="G43">
        <f t="shared" si="0"/>
        <v>32</v>
      </c>
      <c r="H43" s="4">
        <f t="shared" si="1"/>
        <v>0.1875</v>
      </c>
      <c r="I43" s="4">
        <f t="shared" si="2"/>
        <v>0.25</v>
      </c>
      <c r="J43" s="4">
        <f t="shared" si="3"/>
        <v>0.46875</v>
      </c>
      <c r="K43" s="4">
        <f t="shared" si="4"/>
        <v>9.375E-2</v>
      </c>
      <c r="L43" s="4">
        <f t="shared" si="5"/>
        <v>0</v>
      </c>
      <c r="M43" s="4">
        <f t="shared" si="6"/>
        <v>1</v>
      </c>
    </row>
    <row r="44" spans="1:13" x14ac:dyDescent="0.4">
      <c r="A44" t="s">
        <v>123</v>
      </c>
      <c r="B44">
        <f>COUNTIF('Raw Data'!D35:AI35, "Pre-service")</f>
        <v>10</v>
      </c>
      <c r="C44">
        <f>COUNTIF('Raw Data'!D35:AI35, "Emerging")</f>
        <v>8</v>
      </c>
      <c r="D44">
        <f>COUNTIF('Raw Data'!D35:AI35, "Applying")</f>
        <v>12</v>
      </c>
      <c r="E44">
        <f>COUNTIF('Raw Data'!D35:AI35, "Integrating")</f>
        <v>2</v>
      </c>
      <c r="F44">
        <f>COUNTIF('Raw Data'!D35:AI35, "Innovating")</f>
        <v>0</v>
      </c>
      <c r="G44">
        <f t="shared" si="0"/>
        <v>32</v>
      </c>
      <c r="H44" s="4">
        <f t="shared" si="1"/>
        <v>0.3125</v>
      </c>
      <c r="I44" s="4">
        <f t="shared" si="2"/>
        <v>0.25</v>
      </c>
      <c r="J44" s="4">
        <f t="shared" si="3"/>
        <v>0.375</v>
      </c>
      <c r="K44" s="4">
        <f t="shared" si="4"/>
        <v>6.25E-2</v>
      </c>
      <c r="L44" s="4">
        <f t="shared" si="5"/>
        <v>0</v>
      </c>
      <c r="M44" s="4">
        <f t="shared" si="6"/>
        <v>1</v>
      </c>
    </row>
    <row r="45" spans="1:13" x14ac:dyDescent="0.4">
      <c r="A45" t="s">
        <v>124</v>
      </c>
      <c r="B45">
        <f>COUNTIF('Raw Data'!D36:AI36, "Pre-service")</f>
        <v>8</v>
      </c>
      <c r="C45">
        <f>COUNTIF('Raw Data'!D36:AI36, "Emerging")</f>
        <v>11</v>
      </c>
      <c r="D45">
        <f>COUNTIF('Raw Data'!D36:AI36, "Applying")</f>
        <v>10</v>
      </c>
      <c r="E45">
        <f>COUNTIF('Raw Data'!D36:AI36, "Integrating")</f>
        <v>1</v>
      </c>
      <c r="F45">
        <f>COUNTIF('Raw Data'!D36:AI36, "Innovating")</f>
        <v>2</v>
      </c>
      <c r="G45">
        <f t="shared" si="0"/>
        <v>32</v>
      </c>
      <c r="H45" s="4">
        <f t="shared" si="1"/>
        <v>0.25</v>
      </c>
      <c r="I45" s="4">
        <f t="shared" si="2"/>
        <v>0.34375</v>
      </c>
      <c r="J45" s="4">
        <f t="shared" si="3"/>
        <v>0.3125</v>
      </c>
      <c r="K45" s="4">
        <f t="shared" si="4"/>
        <v>3.125E-2</v>
      </c>
      <c r="L45" s="4">
        <f t="shared" si="5"/>
        <v>6.25E-2</v>
      </c>
      <c r="M45" s="4">
        <f t="shared" si="6"/>
        <v>1</v>
      </c>
    </row>
    <row r="46" spans="1:13" x14ac:dyDescent="0.4">
      <c r="B46" s="5">
        <f>SUM(B36:B45)/10</f>
        <v>8.6</v>
      </c>
      <c r="C46" s="5">
        <f t="shared" ref="C46:F46" si="13">SUM(C36:C45)/10</f>
        <v>10.4</v>
      </c>
      <c r="D46" s="5">
        <f t="shared" si="13"/>
        <v>10.8</v>
      </c>
      <c r="E46" s="5">
        <f t="shared" si="13"/>
        <v>1.8</v>
      </c>
      <c r="F46" s="5">
        <f t="shared" si="13"/>
        <v>0.4</v>
      </c>
      <c r="H46" s="4"/>
      <c r="I46" s="4"/>
      <c r="J46" s="4"/>
      <c r="K46" s="4"/>
      <c r="L46" s="4"/>
      <c r="M46" s="4"/>
    </row>
    <row r="47" spans="1:13" x14ac:dyDescent="0.4">
      <c r="B47" s="6">
        <f>B46/32*100</f>
        <v>26.875</v>
      </c>
      <c r="C47" s="6">
        <f>C46/32*100</f>
        <v>32.5</v>
      </c>
      <c r="D47" s="6">
        <f>D46/32*100</f>
        <v>33.75</v>
      </c>
      <c r="E47" s="6">
        <f>E46/32*100</f>
        <v>5.625</v>
      </c>
      <c r="F47" s="6">
        <f>F46/32*100</f>
        <v>1.25</v>
      </c>
      <c r="G47" s="8">
        <f>SUM(B47:F47)</f>
        <v>100</v>
      </c>
      <c r="H47" s="4"/>
      <c r="I47" s="4"/>
      <c r="J47" s="4"/>
      <c r="K47" s="4"/>
      <c r="L47" s="4"/>
      <c r="M47" s="4"/>
    </row>
    <row r="48" spans="1:13" x14ac:dyDescent="0.4">
      <c r="B48" s="14">
        <f>B47+C47</f>
        <v>59.375</v>
      </c>
      <c r="C48" s="11"/>
      <c r="D48" s="11"/>
      <c r="E48" s="11"/>
      <c r="F48" s="11"/>
      <c r="G48" s="13"/>
      <c r="H48" s="4"/>
      <c r="I48" s="4"/>
      <c r="J48" s="4"/>
      <c r="K48" s="4"/>
      <c r="L48" s="4"/>
      <c r="M48" s="4"/>
    </row>
    <row r="49" spans="1:13" x14ac:dyDescent="0.4">
      <c r="A49" t="s">
        <v>125</v>
      </c>
      <c r="B49">
        <f>COUNTIF('Raw Data'!D37:AI37, "Pre-service")</f>
        <v>13</v>
      </c>
      <c r="C49">
        <f>COUNTIF('Raw Data'!D37:AI37, "Emerging")</f>
        <v>6</v>
      </c>
      <c r="D49">
        <f>COUNTIF('Raw Data'!D37:AI37, "Applying")</f>
        <v>12</v>
      </c>
      <c r="E49">
        <f>COUNTIF('Raw Data'!D37:AI37, "Integrating")</f>
        <v>0</v>
      </c>
      <c r="F49">
        <f>COUNTIF('Raw Data'!D37:AI37, "Innovating")</f>
        <v>1</v>
      </c>
      <c r="G49">
        <f t="shared" si="0"/>
        <v>32</v>
      </c>
      <c r="H49" s="9">
        <f t="shared" si="1"/>
        <v>0.40625</v>
      </c>
      <c r="I49" s="4">
        <f t="shared" si="2"/>
        <v>0.1875</v>
      </c>
      <c r="J49" s="4">
        <f t="shared" si="3"/>
        <v>0.375</v>
      </c>
      <c r="K49" s="4">
        <f t="shared" si="4"/>
        <v>0</v>
      </c>
      <c r="L49" s="4">
        <f t="shared" si="5"/>
        <v>3.125E-2</v>
      </c>
      <c r="M49" s="4">
        <f t="shared" si="6"/>
        <v>1</v>
      </c>
    </row>
    <row r="50" spans="1:13" x14ac:dyDescent="0.4">
      <c r="A50" t="s">
        <v>126</v>
      </c>
      <c r="B50">
        <f>COUNTIF('Raw Data'!D38:AI38, "Pre-service")</f>
        <v>10</v>
      </c>
      <c r="C50">
        <f>COUNTIF('Raw Data'!D38:AI38, "Emerging")</f>
        <v>10</v>
      </c>
      <c r="D50">
        <f>COUNTIF('Raw Data'!D38:AI38, "Applying")</f>
        <v>7</v>
      </c>
      <c r="E50">
        <f>COUNTIF('Raw Data'!D38:AI38, "Integrating")</f>
        <v>5</v>
      </c>
      <c r="F50">
        <f>COUNTIF('Raw Data'!D38:AI38, "Innovating")</f>
        <v>0</v>
      </c>
      <c r="G50">
        <f t="shared" si="0"/>
        <v>32</v>
      </c>
      <c r="H50" s="4">
        <f t="shared" si="1"/>
        <v>0.3125</v>
      </c>
      <c r="I50" s="4">
        <f t="shared" si="2"/>
        <v>0.3125</v>
      </c>
      <c r="J50" s="4">
        <f t="shared" si="3"/>
        <v>0.21875</v>
      </c>
      <c r="K50" s="4">
        <f t="shared" si="4"/>
        <v>0.15625</v>
      </c>
      <c r="L50" s="4">
        <f t="shared" si="5"/>
        <v>0</v>
      </c>
      <c r="M50" s="4">
        <f t="shared" si="6"/>
        <v>1</v>
      </c>
    </row>
    <row r="51" spans="1:13" x14ac:dyDescent="0.4">
      <c r="A51" t="s">
        <v>127</v>
      </c>
      <c r="B51">
        <f>COUNTIF('Raw Data'!D39:AI39, "Pre-service")</f>
        <v>12</v>
      </c>
      <c r="C51">
        <f>COUNTIF('Raw Data'!D39:AI39, "Emerging")</f>
        <v>11</v>
      </c>
      <c r="D51">
        <f>COUNTIF('Raw Data'!D39:AI39, "Applying")</f>
        <v>9</v>
      </c>
      <c r="E51">
        <f>COUNTIF('Raw Data'!D39:AI39, "Integrating")</f>
        <v>0</v>
      </c>
      <c r="F51">
        <f>COUNTIF('Raw Data'!D39:AI39, "Innovating")</f>
        <v>0</v>
      </c>
      <c r="G51">
        <f t="shared" si="0"/>
        <v>32</v>
      </c>
      <c r="H51" s="4">
        <f t="shared" si="1"/>
        <v>0.375</v>
      </c>
      <c r="I51" s="9">
        <f t="shared" si="2"/>
        <v>0.34375</v>
      </c>
      <c r="J51" s="4">
        <f t="shared" si="3"/>
        <v>0.28125</v>
      </c>
      <c r="K51" s="4">
        <f t="shared" si="4"/>
        <v>0</v>
      </c>
      <c r="L51" s="4">
        <f t="shared" si="5"/>
        <v>0</v>
      </c>
      <c r="M51" s="4">
        <f t="shared" si="6"/>
        <v>1</v>
      </c>
    </row>
    <row r="52" spans="1:13" x14ac:dyDescent="0.4">
      <c r="A52" t="s">
        <v>128</v>
      </c>
      <c r="B52">
        <f>COUNTIF('Raw Data'!D40:AI40, "Pre-service")</f>
        <v>5</v>
      </c>
      <c r="C52">
        <f>COUNTIF('Raw Data'!D40:AI40, "Emerging")</f>
        <v>5</v>
      </c>
      <c r="D52">
        <f>COUNTIF('Raw Data'!D40:AI40, "Applying")</f>
        <v>10</v>
      </c>
      <c r="E52">
        <f>COUNTIF('Raw Data'!D40:AI40, "Integrating")</f>
        <v>11</v>
      </c>
      <c r="F52">
        <f>COUNTIF('Raw Data'!D40:AI40, "Innovating")</f>
        <v>1</v>
      </c>
      <c r="G52">
        <f t="shared" si="0"/>
        <v>32</v>
      </c>
      <c r="H52" s="4">
        <f t="shared" si="1"/>
        <v>0.15625</v>
      </c>
      <c r="I52" s="4">
        <f t="shared" si="2"/>
        <v>0.15625</v>
      </c>
      <c r="J52" s="4">
        <f t="shared" si="3"/>
        <v>0.3125</v>
      </c>
      <c r="K52" s="4">
        <f t="shared" si="4"/>
        <v>0.34375</v>
      </c>
      <c r="L52" s="4">
        <f t="shared" si="5"/>
        <v>3.125E-2</v>
      </c>
      <c r="M52" s="4">
        <f t="shared" si="6"/>
        <v>1</v>
      </c>
    </row>
    <row r="53" spans="1:13" x14ac:dyDescent="0.4">
      <c r="A53" t="s">
        <v>129</v>
      </c>
      <c r="B53">
        <f>COUNTIF('Raw Data'!D41:AI41, "Pre-service")</f>
        <v>6</v>
      </c>
      <c r="C53">
        <f>COUNTIF('Raw Data'!D41:AI41, "Emerging")</f>
        <v>5</v>
      </c>
      <c r="D53">
        <f>COUNTIF('Raw Data'!D41:AI41, "Applying")</f>
        <v>13</v>
      </c>
      <c r="E53">
        <f>COUNTIF('Raw Data'!D41:AI41, "Integrating")</f>
        <v>7</v>
      </c>
      <c r="F53">
        <f>COUNTIF('Raw Data'!D41:AI41, "Innovating")</f>
        <v>1</v>
      </c>
      <c r="G53">
        <f t="shared" si="0"/>
        <v>32</v>
      </c>
      <c r="H53" s="4">
        <f t="shared" si="1"/>
        <v>0.1875</v>
      </c>
      <c r="I53" s="4">
        <f t="shared" si="2"/>
        <v>0.15625</v>
      </c>
      <c r="J53" s="4">
        <f t="shared" si="3"/>
        <v>0.40625</v>
      </c>
      <c r="K53" s="4">
        <f t="shared" si="4"/>
        <v>0.21875</v>
      </c>
      <c r="L53" s="4">
        <f t="shared" si="5"/>
        <v>3.125E-2</v>
      </c>
      <c r="M53" s="4">
        <f t="shared" si="6"/>
        <v>1</v>
      </c>
    </row>
    <row r="54" spans="1:13" x14ac:dyDescent="0.4">
      <c r="B54" s="5">
        <f>SUM(B49:B53)/5</f>
        <v>9.1999999999999993</v>
      </c>
      <c r="C54" s="5">
        <f t="shared" ref="C54:F54" si="14">SUM(C49:C53)/5</f>
        <v>7.4</v>
      </c>
      <c r="D54" s="5">
        <f t="shared" si="14"/>
        <v>10.199999999999999</v>
      </c>
      <c r="E54" s="5">
        <f t="shared" si="14"/>
        <v>4.5999999999999996</v>
      </c>
      <c r="F54" s="5">
        <f t="shared" si="14"/>
        <v>0.6</v>
      </c>
    </row>
    <row r="55" spans="1:13" x14ac:dyDescent="0.4">
      <c r="B55" s="6">
        <f>B54/32*100</f>
        <v>28.749999999999996</v>
      </c>
      <c r="C55" s="6">
        <f t="shared" ref="C55:F55" si="15">C54/32*100</f>
        <v>23.125</v>
      </c>
      <c r="D55" s="6">
        <f t="shared" si="15"/>
        <v>31.874999999999996</v>
      </c>
      <c r="E55" s="6">
        <f t="shared" si="15"/>
        <v>14.374999999999998</v>
      </c>
      <c r="F55" s="6">
        <f t="shared" si="15"/>
        <v>1.875</v>
      </c>
      <c r="G55" s="8">
        <f>SUM(B55:F55)</f>
        <v>100</v>
      </c>
    </row>
    <row r="56" spans="1:13" x14ac:dyDescent="0.4">
      <c r="B56" s="5">
        <f>B55+C55</f>
        <v>51.875</v>
      </c>
    </row>
  </sheetData>
  <pageMargins left="0.7" right="0.7" top="0.75" bottom="0.75" header="0.3" footer="0.3"/>
  <pageSetup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topLeftCell="A100" workbookViewId="0">
      <selection activeCell="M118" sqref="M118"/>
    </sheetView>
  </sheetViews>
  <sheetFormatPr defaultColWidth="8.84375" defaultRowHeight="14.6" x14ac:dyDescent="0.4"/>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opLeftCell="A97" workbookViewId="0">
      <selection activeCell="A105" sqref="A105"/>
    </sheetView>
  </sheetViews>
  <sheetFormatPr defaultColWidth="8.84375" defaultRowHeight="14.6" x14ac:dyDescent="0.4"/>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Raw Data</vt:lpstr>
      <vt:lpstr>Summary Data</vt:lpstr>
      <vt:lpstr>Graphs- Count</vt:lpstr>
      <vt:lpstr>Graphs- Percent</vt:lpstr>
    </vt:vector>
  </TitlesOfParts>
  <Company>University of North Alabama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Cornelius, Jeffrey D</dc:creator>
  <cp:lastModifiedBy>Pittington, Lindsey Rayne</cp:lastModifiedBy>
  <dcterms:created xsi:type="dcterms:W3CDTF">2020-01-30T17:53:18Z</dcterms:created>
  <dcterms:modified xsi:type="dcterms:W3CDTF">2020-04-28T20:05:39Z</dcterms:modified>
</cp:coreProperties>
</file>