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willingham\Desktop\"/>
    </mc:Choice>
  </mc:AlternateContent>
  <xr:revisionPtr revIDLastSave="0" documentId="13_ncr:1_{6CEC90BF-CB41-41EA-A909-01CE0585253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Q44" i="8" l="1"/>
  <c r="P44" i="8"/>
  <c r="Q36" i="8"/>
  <c r="P36" i="8"/>
  <c r="Q24" i="8"/>
  <c r="P24" i="8"/>
  <c r="P20" i="8"/>
  <c r="Q20" i="8"/>
  <c r="Q16" i="8"/>
  <c r="P16" i="8"/>
  <c r="Q12" i="8"/>
  <c r="P12" i="8"/>
  <c r="Q8" i="8"/>
  <c r="P8" i="8"/>
  <c r="O26" i="8"/>
  <c r="M23" i="8"/>
  <c r="L23" i="8"/>
  <c r="I23" i="8"/>
  <c r="H23" i="8"/>
  <c r="M22" i="8"/>
  <c r="L22" i="8"/>
  <c r="I22" i="8"/>
  <c r="H22" i="8"/>
  <c r="M21" i="8"/>
  <c r="L21" i="8"/>
  <c r="I21" i="8"/>
  <c r="H21" i="8"/>
  <c r="M20" i="8"/>
  <c r="L20" i="8"/>
  <c r="I20" i="8"/>
  <c r="H20" i="8"/>
  <c r="M19" i="8"/>
  <c r="L19" i="8"/>
  <c r="I19" i="8"/>
  <c r="H19" i="8"/>
  <c r="M18" i="8"/>
  <c r="L18" i="8"/>
  <c r="I18" i="8"/>
  <c r="H18" i="8"/>
  <c r="M17" i="8"/>
  <c r="L17" i="8"/>
  <c r="I17" i="8"/>
  <c r="H17" i="8"/>
  <c r="M13" i="8"/>
  <c r="M12" i="8"/>
  <c r="M11" i="8"/>
  <c r="M10" i="8"/>
  <c r="M9" i="8"/>
  <c r="M8" i="8"/>
  <c r="L14" i="8"/>
  <c r="L13" i="8"/>
  <c r="L12" i="8"/>
  <c r="L11" i="8"/>
  <c r="L10" i="8"/>
  <c r="L9" i="8"/>
  <c r="L8" i="8"/>
  <c r="I14" i="8"/>
  <c r="I13" i="8"/>
  <c r="I12" i="8"/>
  <c r="I11" i="8"/>
  <c r="I10" i="8"/>
  <c r="I9" i="8"/>
  <c r="I8" i="8"/>
  <c r="H14" i="8"/>
  <c r="H13" i="8"/>
  <c r="H12" i="8"/>
  <c r="H11" i="8"/>
  <c r="H10" i="8"/>
  <c r="H9" i="8"/>
  <c r="H8" i="8"/>
  <c r="J60" i="12"/>
  <c r="J59" i="12"/>
  <c r="J58" i="12"/>
  <c r="K57" i="12" s="1"/>
  <c r="J56" i="12"/>
  <c r="J55" i="12"/>
  <c r="J54" i="12"/>
  <c r="K52" i="12" s="1"/>
  <c r="J53" i="12"/>
  <c r="J60" i="11"/>
  <c r="J59" i="11"/>
  <c r="J58" i="11"/>
  <c r="K57" i="11" s="1"/>
  <c r="J56" i="11"/>
  <c r="J55" i="11"/>
  <c r="J54" i="11"/>
  <c r="K52" i="11" s="1"/>
  <c r="K60" i="11" s="1"/>
  <c r="J53" i="11"/>
  <c r="J60" i="10"/>
  <c r="J59" i="10"/>
  <c r="J58" i="10"/>
  <c r="K57" i="10" s="1"/>
  <c r="J56" i="10"/>
  <c r="J55" i="10"/>
  <c r="J54" i="10"/>
  <c r="K52" i="10" s="1"/>
  <c r="J53" i="10"/>
  <c r="J60" i="9"/>
  <c r="J59" i="9"/>
  <c r="J58" i="9"/>
  <c r="K57" i="9" s="1"/>
  <c r="J56" i="9"/>
  <c r="J55" i="9"/>
  <c r="J54" i="9"/>
  <c r="K52" i="9" s="1"/>
  <c r="J53" i="9"/>
  <c r="J60" i="1"/>
  <c r="J59" i="1"/>
  <c r="J58" i="1"/>
  <c r="J56" i="1"/>
  <c r="J55" i="1"/>
  <c r="J54" i="1"/>
  <c r="J53" i="1"/>
  <c r="J35" i="1"/>
  <c r="I35" i="1"/>
  <c r="J33" i="1"/>
  <c r="I33" i="1"/>
  <c r="J13" i="1"/>
  <c r="I13" i="1"/>
  <c r="M14" i="8" l="1"/>
  <c r="K60" i="12"/>
  <c r="K60" i="10"/>
  <c r="K60" i="9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1" i="12"/>
  <c r="I30" i="12"/>
  <c r="J30" i="12" s="1"/>
  <c r="K30" i="12" s="1"/>
  <c r="I29" i="12"/>
  <c r="I28" i="12"/>
  <c r="J28" i="12" s="1"/>
  <c r="K28" i="12" s="1"/>
  <c r="I31" i="11"/>
  <c r="J31" i="11" s="1"/>
  <c r="I30" i="11"/>
  <c r="J30" i="11" s="1"/>
  <c r="K30" i="11" s="1"/>
  <c r="I29" i="11"/>
  <c r="I28" i="11"/>
  <c r="J28" i="11" s="1"/>
  <c r="K28" i="11" s="1"/>
  <c r="C34" i="11"/>
  <c r="I31" i="10"/>
  <c r="I30" i="10"/>
  <c r="J30" i="10" s="1"/>
  <c r="K30" i="10" s="1"/>
  <c r="I29" i="10"/>
  <c r="C34" i="10"/>
  <c r="I28" i="10"/>
  <c r="C34" i="9"/>
  <c r="I31" i="9"/>
  <c r="I30" i="9"/>
  <c r="J30" i="9" s="1"/>
  <c r="K30" i="9" s="1"/>
  <c r="I29" i="9"/>
  <c r="I28" i="9"/>
  <c r="I31" i="1"/>
  <c r="J31" i="1" s="1"/>
  <c r="I30" i="1"/>
  <c r="J30" i="1" s="1"/>
  <c r="K30" i="1" s="1"/>
  <c r="I29" i="1"/>
  <c r="C34" i="1"/>
  <c r="I28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I26" i="9"/>
  <c r="J23" i="9"/>
  <c r="I23" i="9"/>
  <c r="J24" i="1"/>
  <c r="I24" i="1"/>
  <c r="J23" i="1"/>
  <c r="I23" i="1"/>
  <c r="J22" i="1"/>
  <c r="I22" i="1"/>
  <c r="J12" i="1"/>
  <c r="I12" i="1"/>
  <c r="J11" i="1"/>
  <c r="I11" i="1"/>
  <c r="J10" i="1"/>
  <c r="I10" i="1"/>
  <c r="J9" i="1"/>
  <c r="I9" i="1"/>
  <c r="J8" i="1"/>
  <c r="I8" i="1"/>
  <c r="J26" i="1"/>
  <c r="I26" i="1"/>
  <c r="J25" i="1"/>
  <c r="I25" i="1"/>
  <c r="J28" i="10" l="1"/>
  <c r="K28" i="10" s="1"/>
  <c r="J31" i="12"/>
  <c r="K31" i="12" s="1"/>
  <c r="J29" i="12"/>
  <c r="K29" i="12" s="1"/>
  <c r="K31" i="11"/>
  <c r="J29" i="11"/>
  <c r="K29" i="11" s="1"/>
  <c r="J31" i="10"/>
  <c r="K31" i="10" s="1"/>
  <c r="J29" i="10"/>
  <c r="K29" i="10" s="1"/>
  <c r="J31" i="9"/>
  <c r="K31" i="9" s="1"/>
  <c r="J29" i="9"/>
  <c r="K29" i="9" s="1"/>
  <c r="J28" i="9"/>
  <c r="K28" i="9" s="1"/>
  <c r="K31" i="1"/>
  <c r="J29" i="1"/>
  <c r="K29" i="1" s="1"/>
  <c r="J28" i="1"/>
  <c r="K28" i="1" s="1"/>
  <c r="D23" i="10"/>
  <c r="D8" i="9"/>
  <c r="D25" i="9"/>
  <c r="D24" i="9"/>
  <c r="D22" i="9"/>
  <c r="D11" i="9"/>
  <c r="D10" i="9"/>
  <c r="D10" i="10" s="1"/>
  <c r="D9" i="9"/>
  <c r="J11" i="9" l="1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I21" i="1"/>
  <c r="J21" i="1" s="1"/>
  <c r="A22" i="9"/>
  <c r="A25" i="9"/>
  <c r="A25" i="10" s="1"/>
  <c r="A25" i="11" s="1"/>
  <c r="A25" i="12" s="1"/>
  <c r="K25" i="1"/>
  <c r="K25" i="9" l="1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J33" i="9" s="1"/>
  <c r="I33" i="9"/>
  <c r="I35" i="9" s="1"/>
  <c r="J21" i="10"/>
  <c r="J33" i="10" s="1"/>
  <c r="I33" i="10"/>
  <c r="I35" i="10" s="1"/>
  <c r="J13" i="10"/>
  <c r="J35" i="9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J10" i="12"/>
  <c r="J23" i="12"/>
  <c r="I23" i="12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J13" i="11" l="1"/>
  <c r="J35" i="10"/>
  <c r="I13" i="11"/>
  <c r="J21" i="11"/>
  <c r="J33" i="11" s="1"/>
  <c r="J35" i="11" s="1"/>
  <c r="I33" i="11"/>
  <c r="J21" i="12"/>
  <c r="I25" i="12"/>
  <c r="J25" i="12"/>
  <c r="K25" i="11"/>
  <c r="I11" i="12"/>
  <c r="J11" i="12"/>
  <c r="I24" i="12"/>
  <c r="J24" i="12"/>
  <c r="J9" i="12"/>
  <c r="I9" i="12"/>
  <c r="I22" i="12"/>
  <c r="J22" i="12"/>
  <c r="I8" i="12"/>
  <c r="J8" i="12"/>
  <c r="J13" i="12" s="1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I33" i="12" l="1"/>
  <c r="I13" i="12"/>
  <c r="I35" i="12" s="1"/>
  <c r="I35" i="11"/>
  <c r="J33" i="12"/>
  <c r="J35" i="12" s="1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K47" i="12" l="1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C31" i="8"/>
  <c r="C21" i="8"/>
  <c r="K12" i="1"/>
  <c r="K94" i="1"/>
  <c r="K73" i="1"/>
  <c r="K102" i="9" l="1"/>
  <c r="K106" i="9" s="1"/>
  <c r="Q28" i="8" s="1"/>
  <c r="K96" i="9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K15" i="1"/>
  <c r="C6" i="8" s="1"/>
  <c r="C8" i="8"/>
  <c r="K36" i="1" l="1"/>
  <c r="J102" i="1" s="1"/>
  <c r="K96" i="1" l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<sst xmlns="http://schemas.openxmlformats.org/spreadsheetml/2006/main" count="701" uniqueCount="122">
  <si>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</si>
  <si>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</si>
  <si>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</si>
  <si>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</si>
  <si>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</si>
  <si>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</si>
  <si>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</si>
  <si>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</si>
  <si>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</si>
  <si>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</si>
  <si>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</si>
  <si>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</si>
  <si>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</si>
  <si>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</si>
  <si>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</si>
  <si>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</si>
  <si>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</si>
  <si>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</si>
  <si>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</si>
  <si>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</si>
  <si>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</si>
  <si>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Academic</t>
  </si>
  <si>
    <t>Summer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</si>
  <si>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</si>
  <si>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</si>
  <si>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</si>
  <si>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</si>
  <si>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</si>
  <si>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</si>
  <si>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</si>
  <si>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</si>
  <si>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</si>
  <si>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</si>
  <si>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</si>
  <si>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</si>
  <si>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</si>
  <si>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</si>
  <si>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</si>
  <si>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</si>
  <si>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</si>
  <si>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</si>
  <si>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</si>
  <si>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</si>
  <si>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</si>
  <si>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</si>
  <si>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</si>
  <si>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</si>
  <si>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</si>
  <si>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</si>
  <si>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</si>
  <si>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</si>
  <si>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</si>
  <si>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</si>
  <si>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</si>
  <si>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</si>
  <si>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</si>
  <si>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</si>
  <si>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</si>
  <si>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</si>
  <si>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</si>
  <si>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</si>
  <si>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</si>
  <si>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</si>
  <si>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</si>
  <si>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</si>
  <si>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</si>
  <si>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</si>
  <si>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</si>
  <si>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</si>
  <si>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</si>
  <si>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</si>
  <si>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</si>
  <si>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</si>
  <si>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</si>
  <si>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</si>
  <si>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</si>
  <si>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</si>
  <si>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</si>
  <si>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</si>
  <si>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</si>
  <si>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</si>
  <si>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</si>
  <si>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</si>
  <si>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</si>
  <si>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</si>
  <si>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</si>
  <si>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</si>
  <si>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</si>
  <si>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</si>
  <si>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</si>
  <si>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</si>
  <si>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12-Mo Cont</t>
  </si>
  <si>
    <t># Months</t>
  </si>
  <si>
    <t>9-Mo Contract Employee</t>
  </si>
  <si>
    <t>Employee</t>
  </si>
  <si>
    <t xml:space="preserve">12-Mo Contr </t>
  </si>
  <si>
    <t>POV</t>
  </si>
  <si>
    <t xml:space="preserve">  </t>
  </si>
  <si>
    <t>Adjunct Professor/Instructor</t>
  </si>
  <si>
    <t>Values for Calculations Used in Yr 1-5 tabs</t>
  </si>
  <si>
    <t>Summer Fringe Rate:</t>
  </si>
  <si>
    <t>Calendar/Academic Year Fringe Rate:</t>
  </si>
  <si>
    <t>Indirect Rate:</t>
  </si>
  <si>
    <t>(Outside of Print Area)</t>
  </si>
  <si>
    <t>Cost of Living Increase (applied Yr 2-5):</t>
  </si>
  <si>
    <t>9-mo Empl Summer Month Salary Rate: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</si>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</sst>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3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NumberForma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15240</xdr:colOff>
      <xdr:row>1</xdr:row>
      <xdr:rowOff>169924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T13" sqref="T13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08" t="s">
        <v>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8" x14ac:dyDescent="0.25">
      <c r="A2" s="12"/>
      <c r="B2" s="104"/>
      <c r="C2" s="25"/>
      <c r="D2" s="24"/>
      <c r="E2" s="25"/>
      <c r="F2" s="2"/>
      <c r="G2" s="64" t="s">
        <v>77</v>
      </c>
      <c r="J2" s="112" t="s">
        <v>47</v>
      </c>
      <c r="K2" s="112"/>
    </row>
    <row r="3" spans="1:18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8" ht="19.5" thickBot="1" x14ac:dyDescent="0.35">
      <c r="A4" s="8" t="s">
        <v>30</v>
      </c>
      <c r="B4" s="8"/>
      <c r="C4" s="8"/>
      <c r="D4" s="9"/>
      <c r="E4" s="73" t="s">
        <v>91</v>
      </c>
      <c r="F4" s="112" t="s">
        <v>89</v>
      </c>
      <c r="G4" s="112"/>
      <c r="H4" s="112"/>
      <c r="I4" s="10"/>
      <c r="J4" s="10"/>
      <c r="K4" s="10"/>
    </row>
    <row r="5" spans="1:18" x14ac:dyDescent="0.25">
      <c r="A5" s="11"/>
      <c r="B5" s="11"/>
      <c r="C5" s="11"/>
      <c r="D5" s="109" t="s">
        <v>49</v>
      </c>
      <c r="E5" s="109" t="s">
        <v>90</v>
      </c>
      <c r="F5" s="109" t="s">
        <v>79</v>
      </c>
      <c r="G5" s="112" t="s">
        <v>92</v>
      </c>
      <c r="H5" s="112"/>
      <c r="I5" s="114" t="s">
        <v>50</v>
      </c>
      <c r="J5" s="116" t="s">
        <v>51</v>
      </c>
      <c r="K5" s="114" t="s">
        <v>12</v>
      </c>
      <c r="M5" s="118" t="s">
        <v>103</v>
      </c>
      <c r="N5" s="119"/>
      <c r="O5" s="119"/>
      <c r="P5" s="119"/>
      <c r="Q5" s="119"/>
      <c r="R5" s="120"/>
    </row>
    <row r="6" spans="1:18" s="1" customFormat="1" ht="15" customHeight="1" x14ac:dyDescent="0.25">
      <c r="A6" s="12" t="s">
        <v>0</v>
      </c>
      <c r="B6" s="104"/>
      <c r="C6" s="12"/>
      <c r="D6" s="109"/>
      <c r="E6" s="109"/>
      <c r="F6" s="109"/>
      <c r="G6" s="12" t="s">
        <v>21</v>
      </c>
      <c r="H6" s="12" t="s">
        <v>22</v>
      </c>
      <c r="I6" s="114"/>
      <c r="J6" s="116"/>
      <c r="K6" s="114"/>
      <c r="M6" s="78"/>
      <c r="N6" s="76"/>
      <c r="O6" s="76"/>
      <c r="P6" s="97"/>
      <c r="Q6" s="76"/>
      <c r="R6" s="79"/>
    </row>
    <row r="7" spans="1:18" x14ac:dyDescent="0.25">
      <c r="M7" s="121" t="s">
        <v>99</v>
      </c>
      <c r="N7" s="122"/>
      <c r="O7" s="122"/>
      <c r="P7" s="122"/>
      <c r="Q7" s="122"/>
      <c r="R7" s="123"/>
    </row>
    <row r="8" spans="1:18" x14ac:dyDescent="0.25">
      <c r="A8" s="110"/>
      <c r="B8" s="110"/>
      <c r="C8" s="110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21" t="s">
        <v>115</v>
      </c>
      <c r="N8" s="122"/>
      <c r="O8" s="122"/>
      <c r="P8" s="122"/>
      <c r="Q8" s="122"/>
      <c r="R8" s="123"/>
    </row>
    <row r="9" spans="1:18" x14ac:dyDescent="0.25">
      <c r="A9" s="110"/>
      <c r="B9" s="110"/>
      <c r="C9" s="110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80" t="s">
        <v>101</v>
      </c>
      <c r="N9" s="77"/>
      <c r="O9" s="77"/>
      <c r="P9" s="77"/>
      <c r="Q9" s="77"/>
      <c r="R9" s="82">
        <v>0.36</v>
      </c>
    </row>
    <row r="10" spans="1:18" x14ac:dyDescent="0.25">
      <c r="A10" s="113"/>
      <c r="B10" s="113"/>
      <c r="C10" s="113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80"/>
      <c r="N10" s="77"/>
      <c r="O10" s="77"/>
      <c r="P10" s="77"/>
      <c r="Q10" s="77"/>
      <c r="R10" s="83"/>
    </row>
    <row r="11" spans="1:18" x14ac:dyDescent="0.25">
      <c r="A11" s="113"/>
      <c r="B11" s="113"/>
      <c r="C11" s="113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80" t="s">
        <v>100</v>
      </c>
      <c r="N11" s="77"/>
      <c r="O11" s="77"/>
      <c r="P11" s="77"/>
      <c r="Q11" s="77"/>
      <c r="R11" s="82">
        <v>0.2016</v>
      </c>
    </row>
    <row r="12" spans="1:18" x14ac:dyDescent="0.25">
      <c r="A12" s="111" t="s">
        <v>1</v>
      </c>
      <c r="B12" s="111"/>
      <c r="C12" s="111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80"/>
      <c r="N12" s="77"/>
      <c r="O12" s="77"/>
      <c r="P12" s="77"/>
      <c r="Q12" s="77"/>
      <c r="R12" s="83"/>
    </row>
    <row r="13" spans="1:18" x14ac:dyDescent="0.25">
      <c r="A13" s="13"/>
      <c r="B13" s="105"/>
      <c r="C13" s="13"/>
      <c r="D13" s="14"/>
      <c r="E13" s="15"/>
      <c r="F13" s="15"/>
      <c r="G13" s="15"/>
      <c r="H13" s="15" t="s">
        <v>116</v>
      </c>
      <c r="I13" s="5">
        <f>SUM(I8:I12)</f>
        <v>0</v>
      </c>
      <c r="J13" s="5">
        <f>SUM(J8:J12)</f>
        <v>0</v>
      </c>
      <c r="M13" s="80" t="s">
        <v>102</v>
      </c>
      <c r="N13" s="77"/>
      <c r="Q13" s="98" t="s">
        <v>113</v>
      </c>
      <c r="R13" s="82">
        <v>0.436</v>
      </c>
    </row>
    <row r="14" spans="1:18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  <c r="M14" s="80"/>
      <c r="N14" s="77"/>
      <c r="O14" s="77"/>
      <c r="P14" s="77"/>
      <c r="Q14" s="98" t="s">
        <v>114</v>
      </c>
      <c r="R14" s="82">
        <v>0</v>
      </c>
    </row>
    <row r="15" spans="1:18" ht="15" customHeight="1" x14ac:dyDescent="0.25">
      <c r="H15" s="112" t="s">
        <v>4</v>
      </c>
      <c r="I15" s="112"/>
      <c r="J15" s="112"/>
      <c r="K15" s="31">
        <f>SUM(K8:K12)</f>
        <v>0</v>
      </c>
      <c r="M15" s="80"/>
      <c r="R15" s="81"/>
    </row>
    <row r="16" spans="1:18" x14ac:dyDescent="0.25">
      <c r="M16" s="80" t="s">
        <v>104</v>
      </c>
      <c r="N16" s="77"/>
      <c r="O16" s="77"/>
      <c r="P16" s="77"/>
      <c r="Q16" s="77"/>
      <c r="R16" s="82">
        <v>0.03</v>
      </c>
    </row>
    <row r="17" spans="1:18" ht="18.75" x14ac:dyDescent="0.3">
      <c r="A17" s="8" t="s">
        <v>31</v>
      </c>
      <c r="B17" s="8"/>
      <c r="C17" s="8"/>
      <c r="D17" s="9"/>
      <c r="E17" s="73" t="s">
        <v>91</v>
      </c>
      <c r="F17" s="112" t="s">
        <v>89</v>
      </c>
      <c r="G17" s="112"/>
      <c r="H17" s="112"/>
      <c r="I17" s="10"/>
      <c r="J17" s="10"/>
      <c r="K17" s="10"/>
      <c r="M17" s="80"/>
      <c r="N17" s="77"/>
      <c r="O17" s="77"/>
      <c r="P17" s="77"/>
      <c r="Q17" s="77"/>
      <c r="R17" s="83"/>
    </row>
    <row r="18" spans="1:18" ht="15" customHeight="1" x14ac:dyDescent="0.25">
      <c r="A18" s="11"/>
      <c r="B18" s="11"/>
      <c r="C18" s="109" t="s">
        <v>2</v>
      </c>
      <c r="D18" s="109" t="s">
        <v>49</v>
      </c>
      <c r="E18" s="109" t="s">
        <v>90</v>
      </c>
      <c r="F18" s="109" t="s">
        <v>79</v>
      </c>
      <c r="G18" s="112" t="s">
        <v>92</v>
      </c>
      <c r="H18" s="112"/>
      <c r="I18" s="114" t="s">
        <v>50</v>
      </c>
      <c r="J18" s="116" t="s">
        <v>51</v>
      </c>
      <c r="K18" s="114" t="s">
        <v>12</v>
      </c>
      <c r="M18" s="80" t="s">
        <v>105</v>
      </c>
      <c r="N18" s="77"/>
      <c r="O18" s="77"/>
      <c r="P18" s="77"/>
      <c r="Q18" s="77"/>
      <c r="R18" s="82">
        <v>0.1</v>
      </c>
    </row>
    <row r="19" spans="1:18" s="1" customFormat="1" ht="15" customHeight="1" x14ac:dyDescent="0.25">
      <c r="A19" s="12" t="s">
        <v>3</v>
      </c>
      <c r="B19" s="104"/>
      <c r="C19" s="109"/>
      <c r="D19" s="109"/>
      <c r="E19" s="109"/>
      <c r="F19" s="109"/>
      <c r="G19" s="73" t="s">
        <v>21</v>
      </c>
      <c r="H19" s="73" t="s">
        <v>22</v>
      </c>
      <c r="I19" s="114"/>
      <c r="J19" s="116"/>
      <c r="K19" s="114"/>
      <c r="M19" s="80"/>
      <c r="N19" s="77"/>
      <c r="O19" s="77"/>
      <c r="P19" s="77"/>
      <c r="Q19" s="77"/>
      <c r="R19" s="83"/>
    </row>
    <row r="20" spans="1:18" ht="15.75" thickBot="1" x14ac:dyDescent="0.3">
      <c r="M20" s="84" t="s">
        <v>106</v>
      </c>
      <c r="N20" s="85"/>
      <c r="O20" s="85"/>
      <c r="P20" s="85"/>
      <c r="Q20" s="85"/>
      <c r="R20" s="96">
        <v>0.125</v>
      </c>
    </row>
    <row r="21" spans="1:18" x14ac:dyDescent="0.25">
      <c r="A21" s="25" t="s">
        <v>98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97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6" t="s">
        <v>2</v>
      </c>
      <c r="D27" s="87" t="s">
        <v>107</v>
      </c>
      <c r="E27" s="88" t="s">
        <v>109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8" x14ac:dyDescent="0.25">
      <c r="A28" s="89" t="s">
        <v>108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41">
        <f>I28*$R$11</f>
        <v>0</v>
      </c>
      <c r="K28" s="41">
        <f>I28+J28</f>
        <v>0</v>
      </c>
    </row>
    <row r="29" spans="1:18" x14ac:dyDescent="0.25">
      <c r="A29" s="89" t="s">
        <v>108</v>
      </c>
      <c r="B29" s="89"/>
      <c r="C29" s="94"/>
      <c r="D29" s="91"/>
      <c r="E29" s="95"/>
      <c r="F29" s="93"/>
      <c r="G29" s="93"/>
      <c r="H29" s="93"/>
      <c r="I29" s="41">
        <f t="shared" ref="I29:I31" si="5">C29*D29*E29</f>
        <v>0</v>
      </c>
      <c r="J29" s="41">
        <f t="shared" ref="J29:J31" si="6">I29*$R$11</f>
        <v>0</v>
      </c>
      <c r="K29" s="41">
        <f t="shared" ref="K29:K31" si="7">I29+J29</f>
        <v>0</v>
      </c>
    </row>
    <row r="30" spans="1:18" x14ac:dyDescent="0.25">
      <c r="A30" s="89" t="s">
        <v>108</v>
      </c>
      <c r="B30" s="89"/>
      <c r="C30" s="94"/>
      <c r="D30" s="91"/>
      <c r="E30" s="95"/>
      <c r="F30" s="93"/>
      <c r="G30" s="93"/>
      <c r="H30" s="93"/>
      <c r="I30" s="41">
        <f t="shared" si="5"/>
        <v>0</v>
      </c>
      <c r="J30" s="41">
        <f t="shared" si="6"/>
        <v>0</v>
      </c>
      <c r="K30" s="41">
        <f t="shared" si="7"/>
        <v>0</v>
      </c>
    </row>
    <row r="31" spans="1:18" x14ac:dyDescent="0.25">
      <c r="A31" s="89" t="s">
        <v>108</v>
      </c>
      <c r="B31" s="89"/>
      <c r="C31" s="94"/>
      <c r="D31" s="91"/>
      <c r="E31" s="95"/>
      <c r="F31" s="93"/>
      <c r="G31" s="93"/>
      <c r="H31" s="93"/>
      <c r="I31" s="41">
        <f t="shared" si="5"/>
        <v>0</v>
      </c>
      <c r="J31" s="41">
        <f t="shared" si="6"/>
        <v>0</v>
      </c>
      <c r="K31" s="41">
        <f t="shared" si="7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116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6"/>
      <c r="C34">
        <f>SUM(C21:C32)</f>
        <v>0</v>
      </c>
      <c r="H34" s="112" t="s">
        <v>5</v>
      </c>
      <c r="I34" s="112"/>
      <c r="J34" s="112"/>
      <c r="K34" s="31">
        <f>SUM(K21:K33)</f>
        <v>0</v>
      </c>
    </row>
    <row r="35" spans="1:11" x14ac:dyDescent="0.25">
      <c r="H35" s="15" t="s">
        <v>116</v>
      </c>
      <c r="I35" s="5">
        <f>I13+I33</f>
        <v>0</v>
      </c>
      <c r="J35" s="5">
        <f>J13+J33</f>
        <v>0</v>
      </c>
      <c r="K35" s="16"/>
    </row>
    <row r="36" spans="1:11" x14ac:dyDescent="0.25">
      <c r="G36" s="117" t="s">
        <v>6</v>
      </c>
      <c r="H36" s="117"/>
      <c r="I36" s="117"/>
      <c r="J36" s="117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12" t="s">
        <v>9</v>
      </c>
      <c r="B39" s="104"/>
      <c r="I39" s="12" t="s">
        <v>10</v>
      </c>
      <c r="J39" s="12" t="s">
        <v>11</v>
      </c>
      <c r="K39" s="12" t="s">
        <v>12</v>
      </c>
    </row>
    <row r="41" spans="1:11" x14ac:dyDescent="0.25">
      <c r="A41" s="110"/>
      <c r="B41" s="110"/>
      <c r="C41" s="110"/>
      <c r="D41" s="110"/>
      <c r="E41" s="110"/>
      <c r="F41" s="110"/>
      <c r="G41" s="110"/>
      <c r="H41" s="110"/>
      <c r="I41" s="2"/>
      <c r="J41" s="3"/>
      <c r="K41" s="5">
        <f>I41 * J41</f>
        <v>0</v>
      </c>
    </row>
    <row r="42" spans="1:11" x14ac:dyDescent="0.25">
      <c r="A42" s="110"/>
      <c r="B42" s="110"/>
      <c r="C42" s="110"/>
      <c r="D42" s="110"/>
      <c r="E42" s="110"/>
      <c r="F42" s="110"/>
      <c r="G42" s="110"/>
      <c r="H42" s="110"/>
      <c r="I42" s="2"/>
      <c r="J42" s="3"/>
      <c r="K42" s="5">
        <f t="shared" ref="K42:K44" si="8">I42 * J42</f>
        <v>0</v>
      </c>
    </row>
    <row r="43" spans="1:11" x14ac:dyDescent="0.25">
      <c r="A43" s="110"/>
      <c r="B43" s="110"/>
      <c r="C43" s="110"/>
      <c r="D43" s="110"/>
      <c r="E43" s="110"/>
      <c r="F43" s="110"/>
      <c r="G43" s="110"/>
      <c r="H43" s="110"/>
      <c r="I43" s="2"/>
      <c r="J43" s="3"/>
      <c r="K43" s="5">
        <f t="shared" si="8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8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2" t="s">
        <v>75</v>
      </c>
      <c r="G49" s="12" t="s">
        <v>75</v>
      </c>
      <c r="H49" s="62"/>
      <c r="I49" s="62"/>
      <c r="J49" s="62"/>
    </row>
    <row r="50" spans="1:11" x14ac:dyDescent="0.25">
      <c r="A50" s="12" t="s">
        <v>44</v>
      </c>
      <c r="C50" s="104" t="s">
        <v>75</v>
      </c>
      <c r="D50" s="12" t="s">
        <v>75</v>
      </c>
      <c r="E50" s="12" t="s">
        <v>73</v>
      </c>
      <c r="F50" s="12" t="s">
        <v>76</v>
      </c>
      <c r="G50" s="12" t="s">
        <v>76</v>
      </c>
      <c r="H50" s="74" t="s">
        <v>96</v>
      </c>
      <c r="I50" s="104" t="s">
        <v>118</v>
      </c>
      <c r="J50" s="62"/>
      <c r="K50" s="12" t="s">
        <v>12</v>
      </c>
    </row>
    <row r="51" spans="1:11" x14ac:dyDescent="0.25">
      <c r="B51" s="12" t="s">
        <v>74</v>
      </c>
      <c r="C51" s="104" t="s">
        <v>117</v>
      </c>
      <c r="D51" s="12" t="s">
        <v>72</v>
      </c>
      <c r="F51" s="12" t="s">
        <v>78</v>
      </c>
      <c r="G51" s="12" t="s">
        <v>70</v>
      </c>
      <c r="H51" s="12" t="s">
        <v>68</v>
      </c>
      <c r="I51" s="12" t="s">
        <v>71</v>
      </c>
      <c r="J51" s="12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9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9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9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10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10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10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12" t="s">
        <v>9</v>
      </c>
      <c r="B64" s="104"/>
      <c r="I64" s="60" t="s">
        <v>80</v>
      </c>
      <c r="J64" s="60" t="s">
        <v>81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1">I67*J67</f>
        <v>0</v>
      </c>
    </row>
    <row r="68" spans="1:11" x14ac:dyDescent="0.25">
      <c r="A68" t="s">
        <v>13</v>
      </c>
      <c r="I68" s="68"/>
      <c r="J68" s="3"/>
      <c r="K68" s="14">
        <f t="shared" si="11"/>
        <v>0</v>
      </c>
    </row>
    <row r="69" spans="1:11" x14ac:dyDescent="0.25">
      <c r="A69" t="s">
        <v>18</v>
      </c>
      <c r="I69" s="68"/>
      <c r="J69" s="3"/>
      <c r="K69" s="14">
        <f t="shared" si="11"/>
        <v>0</v>
      </c>
    </row>
    <row r="70" spans="1:11" x14ac:dyDescent="0.25">
      <c r="A70" s="110" t="s">
        <v>19</v>
      </c>
      <c r="B70" s="110"/>
      <c r="C70" s="110"/>
      <c r="D70" s="110"/>
      <c r="E70" s="110"/>
      <c r="F70" s="110"/>
      <c r="G70" s="110"/>
      <c r="H70" s="110"/>
      <c r="I70" s="69"/>
      <c r="J70" s="3"/>
      <c r="K70" s="14">
        <f t="shared" si="11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19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12" t="s">
        <v>9</v>
      </c>
      <c r="B76" s="104"/>
      <c r="I76" s="60" t="s">
        <v>80</v>
      </c>
      <c r="J76" s="60" t="s">
        <v>81</v>
      </c>
      <c r="K76" s="12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24" t="s">
        <v>110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110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12">I80*J80</f>
        <v>0</v>
      </c>
    </row>
    <row r="81" spans="1:11" x14ac:dyDescent="0.25">
      <c r="A81" s="124" t="s">
        <v>110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12"/>
        <v>0</v>
      </c>
    </row>
    <row r="82" spans="1:11" x14ac:dyDescent="0.25">
      <c r="A82" t="s">
        <v>25</v>
      </c>
      <c r="I82" s="68"/>
      <c r="J82" s="3"/>
      <c r="K82" s="14">
        <f t="shared" si="12"/>
        <v>0</v>
      </c>
    </row>
    <row r="83" spans="1:11" x14ac:dyDescent="0.25">
      <c r="A83" t="s">
        <v>63</v>
      </c>
      <c r="I83" s="68"/>
      <c r="J83" s="3"/>
      <c r="K83" s="14">
        <f t="shared" si="12"/>
        <v>0</v>
      </c>
    </row>
    <row r="84" spans="1:11" x14ac:dyDescent="0.25">
      <c r="A84" t="s">
        <v>26</v>
      </c>
      <c r="I84" s="68"/>
      <c r="J84" s="3"/>
      <c r="K84" s="14">
        <f t="shared" si="12"/>
        <v>0</v>
      </c>
    </row>
    <row r="85" spans="1:11" x14ac:dyDescent="0.25">
      <c r="A85" t="s">
        <v>27</v>
      </c>
      <c r="I85" s="68"/>
      <c r="J85" s="3"/>
      <c r="K85" s="14">
        <f t="shared" si="12"/>
        <v>0</v>
      </c>
    </row>
    <row r="86" spans="1:11" x14ac:dyDescent="0.25">
      <c r="A86" t="s">
        <v>67</v>
      </c>
      <c r="I86" s="68"/>
      <c r="J86" s="3"/>
      <c r="K86" s="14">
        <f t="shared" si="12"/>
        <v>0</v>
      </c>
    </row>
    <row r="87" spans="1:11" x14ac:dyDescent="0.25">
      <c r="A87" t="s">
        <v>28</v>
      </c>
      <c r="I87" s="68"/>
      <c r="J87" s="3"/>
      <c r="K87" s="14">
        <f t="shared" si="12"/>
        <v>0</v>
      </c>
    </row>
    <row r="88" spans="1:11" x14ac:dyDescent="0.25">
      <c r="A88" s="110"/>
      <c r="B88" s="110"/>
      <c r="C88" s="110"/>
      <c r="D88" s="110"/>
      <c r="E88" s="110"/>
      <c r="F88" s="110"/>
      <c r="G88" s="110"/>
      <c r="H88" s="110"/>
      <c r="I88" s="69"/>
      <c r="J88" s="3"/>
      <c r="K88" s="14">
        <f t="shared" si="12"/>
        <v>0</v>
      </c>
    </row>
    <row r="89" spans="1:11" x14ac:dyDescent="0.25">
      <c r="A89" s="110"/>
      <c r="B89" s="110"/>
      <c r="C89" s="110"/>
      <c r="D89" s="110"/>
      <c r="E89" s="110"/>
      <c r="F89" s="110"/>
      <c r="G89" s="110"/>
      <c r="H89" s="110"/>
      <c r="I89" s="69"/>
      <c r="J89" s="3"/>
      <c r="K89" s="14">
        <f t="shared" si="12"/>
        <v>0</v>
      </c>
    </row>
    <row r="90" spans="1:11" x14ac:dyDescent="0.25">
      <c r="A90" s="110"/>
      <c r="B90" s="110"/>
      <c r="C90" s="110"/>
      <c r="D90" s="110"/>
      <c r="E90" s="110"/>
      <c r="F90" s="110"/>
      <c r="G90" s="110"/>
      <c r="H90" s="110"/>
      <c r="I90" s="69"/>
      <c r="J90" s="3"/>
      <c r="K90" s="14">
        <f t="shared" si="12"/>
        <v>0</v>
      </c>
    </row>
    <row r="91" spans="1:11" x14ac:dyDescent="0.25">
      <c r="A91" s="111" t="s">
        <v>1</v>
      </c>
      <c r="B91" s="111"/>
      <c r="C91" s="111"/>
      <c r="K91" s="5"/>
    </row>
    <row r="93" spans="1:11" x14ac:dyDescent="0.25">
      <c r="K93" s="26"/>
    </row>
    <row r="94" spans="1:11" x14ac:dyDescent="0.25">
      <c r="J94" s="19" t="s">
        <v>29</v>
      </c>
      <c r="K94" s="30">
        <f>SUM(K78:K91)</f>
        <v>0</v>
      </c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12" t="s">
        <v>39</v>
      </c>
      <c r="B100" s="104"/>
      <c r="I100" s="12" t="s">
        <v>40</v>
      </c>
      <c r="J100" s="12" t="s">
        <v>41</v>
      </c>
      <c r="K100" s="12" t="s">
        <v>12</v>
      </c>
    </row>
    <row r="102" spans="1:11" x14ac:dyDescent="0.25">
      <c r="A102" s="125" t="str">
        <f>IF($R$14&gt;0,"Modified Indirect Cost A+B+C+D+F","Standard: Salary and Wages A+B")</f>
        <v>Standard: Salary and Wages A+B</v>
      </c>
      <c r="B102" s="125"/>
      <c r="C102" s="125"/>
      <c r="D102" s="125"/>
      <c r="E102" s="125"/>
      <c r="F102" s="125"/>
      <c r="G102" s="125"/>
      <c r="I102" s="32">
        <f>IF($R$14&gt;0,$R$14,$R$13)</f>
        <v>0.436</v>
      </c>
      <c r="J102" s="99">
        <f>IF($R$14&gt;0,$K$36+$K$47+$K$60+$K$94,$K$36)</f>
        <v>0</v>
      </c>
      <c r="K102" s="17">
        <f>I102 * J102</f>
        <v>0</v>
      </c>
    </row>
    <row r="103" spans="1:11" x14ac:dyDescent="0.25">
      <c r="A103" s="115"/>
      <c r="B103" s="115"/>
      <c r="C103" s="115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43">
    <mergeCell ref="A88:H88"/>
    <mergeCell ref="A89:H89"/>
    <mergeCell ref="A90:H90"/>
    <mergeCell ref="A102:G102"/>
    <mergeCell ref="F5:F6"/>
    <mergeCell ref="F18:F19"/>
    <mergeCell ref="G18:H18"/>
    <mergeCell ref="A43:H43"/>
    <mergeCell ref="M5:R5"/>
    <mergeCell ref="M7:R7"/>
    <mergeCell ref="A79:H79"/>
    <mergeCell ref="A80:H80"/>
    <mergeCell ref="A81:H81"/>
    <mergeCell ref="A42:H42"/>
    <mergeCell ref="M8:R8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activeCell="K114" sqref="K114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8" t="s">
        <v>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2" t="s">
        <v>48</v>
      </c>
      <c r="K2" s="112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73" t="s">
        <v>89</v>
      </c>
      <c r="G4" s="73"/>
      <c r="H4" s="73"/>
      <c r="I4" s="10"/>
      <c r="J4" s="10"/>
      <c r="K4" s="10"/>
    </row>
    <row r="5" spans="1:11" ht="15" customHeight="1" x14ac:dyDescent="0.25">
      <c r="A5" s="11"/>
      <c r="B5" s="11"/>
      <c r="C5" s="11"/>
      <c r="D5" s="109" t="s">
        <v>49</v>
      </c>
      <c r="E5" s="72" t="s">
        <v>90</v>
      </c>
      <c r="F5" s="72" t="s">
        <v>79</v>
      </c>
      <c r="G5" s="73" t="s">
        <v>92</v>
      </c>
      <c r="H5" s="73"/>
      <c r="I5" s="114" t="s">
        <v>50</v>
      </c>
      <c r="J5" s="116" t="s">
        <v>51</v>
      </c>
      <c r="K5" s="114" t="s">
        <v>12</v>
      </c>
    </row>
    <row r="6" spans="1:11" s="1" customFormat="1" ht="15" customHeight="1" x14ac:dyDescent="0.25">
      <c r="A6" s="60" t="s">
        <v>0</v>
      </c>
      <c r="B6" s="104"/>
      <c r="C6" s="60"/>
      <c r="D6" s="109"/>
      <c r="E6" s="72"/>
      <c r="F6" s="72"/>
      <c r="G6" s="73" t="s">
        <v>21</v>
      </c>
      <c r="H6" s="73" t="s">
        <v>22</v>
      </c>
      <c r="I6" s="114"/>
      <c r="J6" s="116"/>
      <c r="K6" s="114"/>
    </row>
    <row r="8" spans="1:11" x14ac:dyDescent="0.25">
      <c r="A8" s="110">
        <f>'Year 1'!$A$8:$C$8</f>
        <v>0</v>
      </c>
      <c r="B8" s="110"/>
      <c r="C8" s="110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0">
        <f>'Year 1'!$A$9:$C$9</f>
        <v>0</v>
      </c>
      <c r="B9" s="110"/>
      <c r="C9" s="110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0">
        <f>'Year 1'!$A$10:$C$10</f>
        <v>0</v>
      </c>
      <c r="B10" s="110"/>
      <c r="C10" s="110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0">
        <f>'Year 1'!$A$11:$C$11</f>
        <v>0</v>
      </c>
      <c r="B11" s="110"/>
      <c r="C11" s="110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1" t="s">
        <v>1</v>
      </c>
      <c r="B12" s="111"/>
      <c r="C12" s="111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116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2" t="s">
        <v>4</v>
      </c>
      <c r="I15" s="112"/>
      <c r="J15" s="112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2" t="s">
        <v>89</v>
      </c>
      <c r="G17" s="112"/>
      <c r="H17" s="112"/>
      <c r="I17" s="10"/>
      <c r="J17" s="10"/>
      <c r="K17" s="10"/>
    </row>
    <row r="18" spans="1:11" ht="15" customHeight="1" x14ac:dyDescent="0.25">
      <c r="A18" s="11"/>
      <c r="B18" s="11"/>
      <c r="C18" s="109" t="s">
        <v>2</v>
      </c>
      <c r="D18" s="109" t="s">
        <v>49</v>
      </c>
      <c r="E18" s="109" t="s">
        <v>90</v>
      </c>
      <c r="F18" s="109" t="s">
        <v>79</v>
      </c>
      <c r="G18" s="112" t="s">
        <v>92</v>
      </c>
      <c r="H18" s="112"/>
      <c r="I18" s="114" t="s">
        <v>50</v>
      </c>
      <c r="J18" s="116" t="s">
        <v>51</v>
      </c>
      <c r="K18" s="114" t="s">
        <v>12</v>
      </c>
    </row>
    <row r="19" spans="1:11" s="1" customFormat="1" ht="15" customHeight="1" x14ac:dyDescent="0.25">
      <c r="A19" s="60" t="s">
        <v>3</v>
      </c>
      <c r="B19" s="104"/>
      <c r="C19" s="109"/>
      <c r="D19" s="109"/>
      <c r="E19" s="109"/>
      <c r="F19" s="109"/>
      <c r="G19" s="73" t="s">
        <v>21</v>
      </c>
      <c r="H19" s="73" t="s">
        <v>22</v>
      </c>
      <c r="I19" s="114"/>
      <c r="J19" s="116"/>
      <c r="K19" s="114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1'!$A$22</f>
        <v>0</v>
      </c>
      <c r="B22" s="103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1'!$A$23</f>
        <v>0</v>
      </c>
      <c r="B23" s="103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1'!$A$24</f>
        <v>0</v>
      </c>
      <c r="B24" s="103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1'!$A$25</f>
        <v xml:space="preserve">  </v>
      </c>
      <c r="B25" s="103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107</v>
      </c>
      <c r="E27" s="88" t="s">
        <v>109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108</v>
      </c>
      <c r="B28" s="89"/>
      <c r="C28" s="94"/>
      <c r="D28" s="91"/>
      <c r="E28" s="95"/>
      <c r="F28" s="93"/>
      <c r="G28" s="93"/>
      <c r="H28" s="93"/>
      <c r="I28" s="5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108</v>
      </c>
      <c r="B29" s="89"/>
      <c r="C29" s="94"/>
      <c r="D29" s="91"/>
      <c r="E29" s="95"/>
      <c r="F29" s="93"/>
      <c r="G29" s="93"/>
      <c r="H29" s="93"/>
      <c r="I29" s="5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108</v>
      </c>
      <c r="B30" s="89"/>
      <c r="C30" s="94"/>
      <c r="D30" s="91"/>
      <c r="E30" s="95"/>
      <c r="F30" s="93"/>
      <c r="G30" s="93"/>
      <c r="H30" s="93"/>
      <c r="I30" s="5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108</v>
      </c>
      <c r="B31" s="89"/>
      <c r="C31" s="94"/>
      <c r="D31" s="91"/>
      <c r="E31" s="95"/>
      <c r="F31" s="93"/>
      <c r="G31" s="93"/>
      <c r="H31" s="93"/>
      <c r="I31" s="5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116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2" t="s">
        <v>5</v>
      </c>
      <c r="I34" s="112"/>
      <c r="J34" s="112"/>
      <c r="K34" s="31">
        <f>SUM(K21:K33)</f>
        <v>0</v>
      </c>
    </row>
    <row r="35" spans="1:11" x14ac:dyDescent="0.25">
      <c r="H35" s="15" t="s">
        <v>116</v>
      </c>
      <c r="I35" s="5">
        <f>I13+I33</f>
        <v>0</v>
      </c>
      <c r="J35" s="5">
        <f>J13+J33</f>
        <v>0</v>
      </c>
      <c r="K35" s="16"/>
    </row>
    <row r="36" spans="1:11" x14ac:dyDescent="0.25">
      <c r="G36" s="117" t="s">
        <v>6</v>
      </c>
      <c r="H36" s="117"/>
      <c r="I36" s="117"/>
      <c r="J36" s="117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10"/>
      <c r="B41" s="110"/>
      <c r="C41" s="110"/>
      <c r="D41" s="110"/>
      <c r="E41" s="110"/>
      <c r="F41" s="110"/>
      <c r="G41" s="110"/>
      <c r="H41" s="110"/>
      <c r="I41" s="2"/>
      <c r="J41" s="3"/>
      <c r="K41" s="5">
        <f>I41 * J41</f>
        <v>0</v>
      </c>
    </row>
    <row r="42" spans="1:11" x14ac:dyDescent="0.25">
      <c r="A42" s="110"/>
      <c r="B42" s="110"/>
      <c r="C42" s="110"/>
      <c r="D42" s="110"/>
      <c r="E42" s="110"/>
      <c r="F42" s="110"/>
      <c r="G42" s="110"/>
      <c r="H42" s="110"/>
      <c r="I42" s="2"/>
      <c r="J42" s="3"/>
      <c r="K42" s="5">
        <f t="shared" ref="K42:K44" si="5">I42 * J42</f>
        <v>0</v>
      </c>
    </row>
    <row r="43" spans="1:11" x14ac:dyDescent="0.25">
      <c r="A43" s="110"/>
      <c r="B43" s="110"/>
      <c r="C43" s="110"/>
      <c r="D43" s="110"/>
      <c r="E43" s="110"/>
      <c r="F43" s="110"/>
      <c r="G43" s="110"/>
      <c r="H43" s="110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118</v>
      </c>
      <c r="J50" s="62"/>
      <c r="K50" s="104" t="s">
        <v>12</v>
      </c>
    </row>
    <row r="51" spans="1:11" x14ac:dyDescent="0.25">
      <c r="B51" s="104" t="s">
        <v>74</v>
      </c>
      <c r="C51" s="104" t="s">
        <v>117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7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7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0" t="s">
        <v>19</v>
      </c>
      <c r="B70" s="110"/>
      <c r="C70" s="110"/>
      <c r="D70" s="110"/>
      <c r="E70" s="110"/>
      <c r="F70" s="110"/>
      <c r="G70" s="110"/>
      <c r="H70" s="110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24" t="s">
        <v>110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110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110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25</v>
      </c>
      <c r="I82" s="68"/>
      <c r="J82" s="3"/>
      <c r="K82" s="14">
        <f t="shared" si="9"/>
        <v>0</v>
      </c>
    </row>
    <row r="83" spans="1:11" x14ac:dyDescent="0.25">
      <c r="A83" t="s">
        <v>63</v>
      </c>
      <c r="I83" s="68"/>
      <c r="J83" s="3"/>
      <c r="K83" s="14">
        <f t="shared" si="9"/>
        <v>0</v>
      </c>
    </row>
    <row r="84" spans="1:11" x14ac:dyDescent="0.25">
      <c r="A84" t="s">
        <v>26</v>
      </c>
      <c r="I84" s="68"/>
      <c r="J84" s="3"/>
      <c r="K84" s="14">
        <f t="shared" si="9"/>
        <v>0</v>
      </c>
    </row>
    <row r="85" spans="1:11" x14ac:dyDescent="0.25">
      <c r="A85" t="s">
        <v>27</v>
      </c>
      <c r="I85" s="68"/>
      <c r="J85" s="3"/>
      <c r="K85" s="14">
        <f t="shared" si="9"/>
        <v>0</v>
      </c>
    </row>
    <row r="86" spans="1:11" x14ac:dyDescent="0.25">
      <c r="A86" t="s">
        <v>67</v>
      </c>
      <c r="I86" s="68"/>
      <c r="J86" s="3"/>
      <c r="K86" s="14">
        <f t="shared" si="9"/>
        <v>0</v>
      </c>
    </row>
    <row r="87" spans="1:11" x14ac:dyDescent="0.25">
      <c r="A87" t="s">
        <v>28</v>
      </c>
      <c r="I87" s="68"/>
      <c r="J87" s="3"/>
      <c r="K87" s="14">
        <f t="shared" si="9"/>
        <v>0</v>
      </c>
    </row>
    <row r="88" spans="1:11" x14ac:dyDescent="0.25">
      <c r="A88" s="110"/>
      <c r="B88" s="110"/>
      <c r="C88" s="110"/>
      <c r="D88" s="110"/>
      <c r="E88" s="110"/>
      <c r="F88" s="110"/>
      <c r="G88" s="110"/>
      <c r="H88" s="110"/>
      <c r="I88" s="69"/>
      <c r="J88" s="3"/>
      <c r="K88" s="14">
        <f t="shared" si="9"/>
        <v>0</v>
      </c>
    </row>
    <row r="89" spans="1:11" x14ac:dyDescent="0.25">
      <c r="A89" s="110"/>
      <c r="B89" s="110"/>
      <c r="C89" s="110"/>
      <c r="D89" s="110"/>
      <c r="E89" s="110"/>
      <c r="F89" s="110"/>
      <c r="G89" s="110"/>
      <c r="H89" s="110"/>
      <c r="I89" s="69"/>
      <c r="J89" s="3"/>
      <c r="K89" s="14">
        <f t="shared" si="9"/>
        <v>0</v>
      </c>
    </row>
    <row r="90" spans="1:11" x14ac:dyDescent="0.25">
      <c r="A90" s="110"/>
      <c r="B90" s="110"/>
      <c r="C90" s="110"/>
      <c r="D90" s="110"/>
      <c r="E90" s="110"/>
      <c r="F90" s="110"/>
      <c r="G90" s="110"/>
      <c r="H90" s="110"/>
      <c r="I90" s="69"/>
      <c r="J90" s="3"/>
      <c r="K90" s="14">
        <f t="shared" si="9"/>
        <v>0</v>
      </c>
    </row>
    <row r="91" spans="1:11" x14ac:dyDescent="0.25">
      <c r="A91" s="111" t="s">
        <v>1</v>
      </c>
      <c r="B91" s="111"/>
      <c r="C91" s="111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+$K$60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25" t="str">
        <f>IF('Year 1'!$R$14&gt;0,"Modified Indirect Cost A+B+C+D+F","Standard: Salary and Wages A+B")</f>
        <v>Standard: Salary and Wages A+B</v>
      </c>
      <c r="B102" s="125"/>
      <c r="C102" s="125"/>
      <c r="D102" s="125"/>
      <c r="E102" s="125"/>
      <c r="F102" s="125"/>
      <c r="G102" s="125"/>
      <c r="H102" s="25"/>
      <c r="I102" s="101">
        <f>IF('Year 1'!$R$14&gt;0,'Year 1'!$R$14,'Year 1'!$R$13)</f>
        <v>0.436</v>
      </c>
      <c r="J102" s="99">
        <f>IF('Year 1'!$R$14&gt;0,$K$36+$K$47+$K$60+$K$94,$K$36)</f>
        <v>0</v>
      </c>
      <c r="K102" s="17">
        <f>I102 * J102</f>
        <v>0</v>
      </c>
    </row>
    <row r="103" spans="1:11" x14ac:dyDescent="0.25">
      <c r="A103" s="115"/>
      <c r="B103" s="115"/>
      <c r="C103" s="115"/>
      <c r="D103" s="25"/>
      <c r="E103" s="25"/>
      <c r="F103" s="25"/>
      <c r="G103" s="25"/>
      <c r="H103" s="25"/>
      <c r="I103" s="100"/>
      <c r="J103" s="25"/>
      <c r="K103" s="17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6"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  <mergeCell ref="K18:K19"/>
    <mergeCell ref="H34:J34"/>
    <mergeCell ref="G36:J36"/>
    <mergeCell ref="A41:H41"/>
    <mergeCell ref="A42:H42"/>
    <mergeCell ref="I18:I19"/>
    <mergeCell ref="J18:J19"/>
    <mergeCell ref="F17:H17"/>
    <mergeCell ref="F18:F19"/>
    <mergeCell ref="G18:H18"/>
    <mergeCell ref="H15:J15"/>
    <mergeCell ref="A1:K1"/>
    <mergeCell ref="J2:K2"/>
    <mergeCell ref="D5:D6"/>
    <mergeCell ref="I5:I6"/>
    <mergeCell ref="J5:J6"/>
    <mergeCell ref="K5:K6"/>
    <mergeCell ref="A8:C8"/>
    <mergeCell ref="A9:C9"/>
    <mergeCell ref="A10:C10"/>
    <mergeCell ref="A11:C11"/>
    <mergeCell ref="A12:C1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activeCell="K35" sqref="K35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8" t="s">
        <v>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2" t="s">
        <v>52</v>
      </c>
      <c r="K2" s="112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2" t="s">
        <v>89</v>
      </c>
      <c r="G4" s="112"/>
      <c r="H4" s="112"/>
      <c r="I4" s="10"/>
      <c r="J4" s="10"/>
      <c r="K4" s="10"/>
    </row>
    <row r="5" spans="1:11" ht="15" customHeight="1" x14ac:dyDescent="0.25">
      <c r="A5" s="11"/>
      <c r="B5" s="11"/>
      <c r="C5" s="11"/>
      <c r="D5" s="109" t="s">
        <v>49</v>
      </c>
      <c r="E5" s="109" t="s">
        <v>90</v>
      </c>
      <c r="F5" s="109" t="s">
        <v>79</v>
      </c>
      <c r="G5" s="112" t="s">
        <v>92</v>
      </c>
      <c r="H5" s="112"/>
      <c r="I5" s="114" t="s">
        <v>50</v>
      </c>
      <c r="J5" s="116" t="s">
        <v>51</v>
      </c>
      <c r="K5" s="114" t="s">
        <v>12</v>
      </c>
    </row>
    <row r="6" spans="1:11" s="1" customFormat="1" ht="15" customHeight="1" x14ac:dyDescent="0.25">
      <c r="A6" s="60" t="s">
        <v>0</v>
      </c>
      <c r="B6" s="104"/>
      <c r="C6" s="60"/>
      <c r="D6" s="109"/>
      <c r="E6" s="109"/>
      <c r="F6" s="109"/>
      <c r="G6" s="73" t="s">
        <v>21</v>
      </c>
      <c r="H6" s="73" t="s">
        <v>22</v>
      </c>
      <c r="I6" s="114"/>
      <c r="J6" s="116"/>
      <c r="K6" s="114"/>
    </row>
    <row r="8" spans="1:11" x14ac:dyDescent="0.25">
      <c r="A8" s="110">
        <f>'Year 2'!$A$8:$C$8</f>
        <v>0</v>
      </c>
      <c r="B8" s="110"/>
      <c r="C8" s="110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0">
        <f>'Year 2'!$A$9:$C$9</f>
        <v>0</v>
      </c>
      <c r="B9" s="110"/>
      <c r="C9" s="110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0">
        <f>'Year 2'!$A$10:$C$10</f>
        <v>0</v>
      </c>
      <c r="B10" s="110"/>
      <c r="C10" s="110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0">
        <f>'Year 2'!$A$11:$C$11</f>
        <v>0</v>
      </c>
      <c r="B11" s="110"/>
      <c r="C11" s="110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1" t="s">
        <v>1</v>
      </c>
      <c r="B12" s="111"/>
      <c r="C12" s="111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116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2" t="s">
        <v>4</v>
      </c>
      <c r="I15" s="112"/>
      <c r="J15" s="112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2" t="s">
        <v>89</v>
      </c>
      <c r="G17" s="112"/>
      <c r="H17" s="112"/>
      <c r="I17" s="10"/>
      <c r="J17" s="10"/>
      <c r="K17" s="10"/>
    </row>
    <row r="18" spans="1:11" ht="15" customHeight="1" x14ac:dyDescent="0.25">
      <c r="A18" s="11"/>
      <c r="B18" s="11"/>
      <c r="C18" s="109" t="s">
        <v>2</v>
      </c>
      <c r="D18" s="109" t="s">
        <v>49</v>
      </c>
      <c r="E18" s="109" t="s">
        <v>90</v>
      </c>
      <c r="F18" s="109" t="s">
        <v>79</v>
      </c>
      <c r="G18" s="112" t="s">
        <v>92</v>
      </c>
      <c r="H18" s="112"/>
      <c r="I18" s="114" t="s">
        <v>50</v>
      </c>
      <c r="J18" s="116" t="s">
        <v>51</v>
      </c>
      <c r="K18" s="114" t="s">
        <v>12</v>
      </c>
    </row>
    <row r="19" spans="1:11" s="1" customFormat="1" ht="15" customHeight="1" x14ac:dyDescent="0.25">
      <c r="A19" s="60" t="s">
        <v>3</v>
      </c>
      <c r="B19" s="104"/>
      <c r="C19" s="109"/>
      <c r="D19" s="109"/>
      <c r="E19" s="109"/>
      <c r="F19" s="109"/>
      <c r="G19" s="73" t="s">
        <v>21</v>
      </c>
      <c r="H19" s="73" t="s">
        <v>22</v>
      </c>
      <c r="I19" s="114"/>
      <c r="J19" s="116"/>
      <c r="K19" s="114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2'!$A$22</f>
        <v>0</v>
      </c>
      <c r="B22" s="103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2'!$A$23</f>
        <v>0</v>
      </c>
      <c r="B23" s="103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2'!$A$24</f>
        <v>0</v>
      </c>
      <c r="B24" s="103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2'!$A$25</f>
        <v xml:space="preserve">  </v>
      </c>
      <c r="B25" s="103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107</v>
      </c>
      <c r="E27" s="88" t="s">
        <v>109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108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108</v>
      </c>
      <c r="B29" s="89"/>
      <c r="C29" s="94"/>
      <c r="D29" s="91"/>
      <c r="E29" s="95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108</v>
      </c>
      <c r="B30" s="89"/>
      <c r="C30" s="94"/>
      <c r="D30" s="91"/>
      <c r="E30" s="95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108</v>
      </c>
      <c r="B31" s="89"/>
      <c r="C31" s="94"/>
      <c r="D31" s="91"/>
      <c r="E31" s="95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116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2" t="s">
        <v>5</v>
      </c>
      <c r="I34" s="112"/>
      <c r="J34" s="112"/>
      <c r="K34" s="31">
        <f>SUM(K21:K33)</f>
        <v>0</v>
      </c>
    </row>
    <row r="35" spans="1:11" x14ac:dyDescent="0.25">
      <c r="H35" s="15" t="s">
        <v>116</v>
      </c>
      <c r="I35" s="5">
        <f>I13+I33</f>
        <v>0</v>
      </c>
      <c r="J35" s="5">
        <f>J13+J33</f>
        <v>0</v>
      </c>
      <c r="K35" s="16"/>
    </row>
    <row r="36" spans="1:11" x14ac:dyDescent="0.25">
      <c r="G36" s="117" t="s">
        <v>6</v>
      </c>
      <c r="H36" s="117"/>
      <c r="I36" s="117"/>
      <c r="J36" s="117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10"/>
      <c r="B41" s="110"/>
      <c r="C41" s="110"/>
      <c r="D41" s="110"/>
      <c r="E41" s="110"/>
      <c r="F41" s="110"/>
      <c r="G41" s="110"/>
      <c r="H41" s="110"/>
      <c r="I41" s="2"/>
      <c r="J41" s="3"/>
      <c r="K41" s="5">
        <f>I41 * J41</f>
        <v>0</v>
      </c>
    </row>
    <row r="42" spans="1:11" x14ac:dyDescent="0.25">
      <c r="A42" s="110"/>
      <c r="B42" s="110"/>
      <c r="C42" s="110"/>
      <c r="D42" s="110"/>
      <c r="E42" s="110"/>
      <c r="F42" s="110"/>
      <c r="G42" s="110"/>
      <c r="H42" s="110"/>
      <c r="I42" s="2"/>
      <c r="J42" s="3"/>
      <c r="K42" s="5">
        <f t="shared" ref="K42:K44" si="5">I42 * J42</f>
        <v>0</v>
      </c>
    </row>
    <row r="43" spans="1:11" x14ac:dyDescent="0.25">
      <c r="A43" s="110"/>
      <c r="B43" s="110"/>
      <c r="C43" s="110"/>
      <c r="D43" s="110"/>
      <c r="E43" s="110"/>
      <c r="F43" s="110"/>
      <c r="G43" s="110"/>
      <c r="H43" s="110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118</v>
      </c>
      <c r="J50" s="62"/>
      <c r="K50" s="104" t="s">
        <v>12</v>
      </c>
    </row>
    <row r="51" spans="1:11" x14ac:dyDescent="0.25">
      <c r="B51" s="104" t="s">
        <v>74</v>
      </c>
      <c r="C51" s="104" t="s">
        <v>117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7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7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0" t="s">
        <v>19</v>
      </c>
      <c r="B70" s="110"/>
      <c r="C70" s="110"/>
      <c r="D70" s="110"/>
      <c r="E70" s="110"/>
      <c r="F70" s="110"/>
      <c r="G70" s="110"/>
      <c r="H70" s="110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124" t="s">
        <v>110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110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110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25</v>
      </c>
      <c r="I82" s="68"/>
      <c r="J82" s="3"/>
      <c r="K82" s="14">
        <f t="shared" si="9"/>
        <v>0</v>
      </c>
    </row>
    <row r="83" spans="1:11" x14ac:dyDescent="0.25">
      <c r="A83" t="s">
        <v>63</v>
      </c>
      <c r="I83" s="68"/>
      <c r="J83" s="3"/>
      <c r="K83" s="14">
        <f t="shared" si="9"/>
        <v>0</v>
      </c>
    </row>
    <row r="84" spans="1:11" x14ac:dyDescent="0.25">
      <c r="A84" t="s">
        <v>26</v>
      </c>
      <c r="I84" s="68"/>
      <c r="J84" s="3"/>
      <c r="K84" s="14">
        <f t="shared" si="9"/>
        <v>0</v>
      </c>
    </row>
    <row r="85" spans="1:11" x14ac:dyDescent="0.25">
      <c r="A85" t="s">
        <v>27</v>
      </c>
      <c r="I85" s="68"/>
      <c r="J85" s="3"/>
      <c r="K85" s="14">
        <f t="shared" si="9"/>
        <v>0</v>
      </c>
    </row>
    <row r="86" spans="1:11" x14ac:dyDescent="0.25">
      <c r="A86" t="s">
        <v>67</v>
      </c>
      <c r="I86" s="68"/>
      <c r="J86" s="3"/>
      <c r="K86" s="14">
        <f t="shared" si="9"/>
        <v>0</v>
      </c>
    </row>
    <row r="87" spans="1:11" x14ac:dyDescent="0.25">
      <c r="A87" t="s">
        <v>28</v>
      </c>
      <c r="I87" s="68"/>
      <c r="J87" s="3"/>
      <c r="K87" s="14">
        <f t="shared" si="9"/>
        <v>0</v>
      </c>
    </row>
    <row r="88" spans="1:11" x14ac:dyDescent="0.25">
      <c r="A88" s="110"/>
      <c r="B88" s="110"/>
      <c r="C88" s="110"/>
      <c r="D88" s="110"/>
      <c r="E88" s="110"/>
      <c r="F88" s="110"/>
      <c r="G88" s="110"/>
      <c r="H88" s="110"/>
      <c r="I88" s="69"/>
      <c r="J88" s="3"/>
      <c r="K88" s="14">
        <f t="shared" si="9"/>
        <v>0</v>
      </c>
    </row>
    <row r="89" spans="1:11" x14ac:dyDescent="0.25">
      <c r="A89" s="110"/>
      <c r="B89" s="110"/>
      <c r="C89" s="110"/>
      <c r="D89" s="110"/>
      <c r="E89" s="110"/>
      <c r="F89" s="110"/>
      <c r="G89" s="110"/>
      <c r="H89" s="110"/>
      <c r="I89" s="69"/>
      <c r="J89" s="3"/>
      <c r="K89" s="14">
        <f t="shared" si="9"/>
        <v>0</v>
      </c>
    </row>
    <row r="90" spans="1:11" x14ac:dyDescent="0.25">
      <c r="A90" s="110"/>
      <c r="B90" s="110"/>
      <c r="C90" s="110"/>
      <c r="D90" s="110"/>
      <c r="E90" s="110"/>
      <c r="F90" s="110"/>
      <c r="G90" s="110"/>
      <c r="H90" s="110"/>
      <c r="I90" s="69"/>
      <c r="J90" s="3"/>
      <c r="K90" s="14">
        <f t="shared" si="9"/>
        <v>0</v>
      </c>
    </row>
    <row r="91" spans="1:11" x14ac:dyDescent="0.25">
      <c r="A91" s="111" t="s">
        <v>1</v>
      </c>
      <c r="B91" s="111"/>
      <c r="C91" s="111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25" t="str">
        <f>IF('Year 1'!$R$14&gt;0,"Modified Indirect Cost A+B+C+D+F","Standard: Salary and Wages A+B")</f>
        <v>Standard: Salary and Wages A+B</v>
      </c>
      <c r="B102" s="125"/>
      <c r="C102" s="125"/>
      <c r="D102" s="125"/>
      <c r="E102" s="125"/>
      <c r="F102" s="125"/>
      <c r="G102" s="125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17">
        <f>I102 * J102</f>
        <v>0</v>
      </c>
    </row>
    <row r="103" spans="1:11" x14ac:dyDescent="0.25">
      <c r="A103" s="115"/>
      <c r="B103" s="115"/>
      <c r="C103" s="115"/>
      <c r="D103" s="25"/>
      <c r="E103" s="25"/>
      <c r="F103" s="25"/>
      <c r="G103" s="25"/>
      <c r="H103" s="25"/>
      <c r="I103" s="100"/>
      <c r="J103" s="25"/>
      <c r="K103" s="17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40"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K18:K19"/>
    <mergeCell ref="H34:J34"/>
    <mergeCell ref="G36:J36"/>
    <mergeCell ref="A41:H41"/>
    <mergeCell ref="A42:H42"/>
    <mergeCell ref="I18:I19"/>
    <mergeCell ref="J18:J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activeCell="K111" sqref="K111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8" t="s">
        <v>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2" t="s">
        <v>53</v>
      </c>
      <c r="K2" s="112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2" t="s">
        <v>89</v>
      </c>
      <c r="G4" s="112"/>
      <c r="H4" s="112"/>
      <c r="I4" s="10"/>
      <c r="J4" s="10"/>
      <c r="K4" s="10"/>
    </row>
    <row r="5" spans="1:11" ht="15" customHeight="1" x14ac:dyDescent="0.25">
      <c r="A5" s="11"/>
      <c r="B5" s="11"/>
      <c r="C5" s="11"/>
      <c r="D5" s="109" t="s">
        <v>49</v>
      </c>
      <c r="E5" s="109" t="s">
        <v>90</v>
      </c>
      <c r="F5" s="109" t="s">
        <v>79</v>
      </c>
      <c r="G5" s="112" t="s">
        <v>92</v>
      </c>
      <c r="H5" s="112"/>
      <c r="I5" s="114" t="s">
        <v>50</v>
      </c>
      <c r="J5" s="116" t="s">
        <v>51</v>
      </c>
      <c r="K5" s="114" t="s">
        <v>12</v>
      </c>
    </row>
    <row r="6" spans="1:11" s="1" customFormat="1" ht="15" customHeight="1" x14ac:dyDescent="0.25">
      <c r="A6" s="60" t="s">
        <v>0</v>
      </c>
      <c r="B6" s="104"/>
      <c r="C6" s="60"/>
      <c r="D6" s="109"/>
      <c r="E6" s="109"/>
      <c r="F6" s="109"/>
      <c r="G6" s="73" t="s">
        <v>21</v>
      </c>
      <c r="H6" s="73" t="s">
        <v>22</v>
      </c>
      <c r="I6" s="114"/>
      <c r="J6" s="116"/>
      <c r="K6" s="114"/>
    </row>
    <row r="8" spans="1:11" x14ac:dyDescent="0.25">
      <c r="A8" s="110">
        <f>'Year 3'!$A$8:$C$8</f>
        <v>0</v>
      </c>
      <c r="B8" s="110"/>
      <c r="C8" s="110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0">
        <f>'Year 3'!$A$9:$C$9</f>
        <v>0</v>
      </c>
      <c r="B9" s="110"/>
      <c r="C9" s="110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0">
        <f>'Year 3'!$A$10:$C$10</f>
        <v>0</v>
      </c>
      <c r="B10" s="110"/>
      <c r="C10" s="110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0">
        <f>'Year 3'!$A$11:$C$112</f>
        <v>0</v>
      </c>
      <c r="B11" s="110"/>
      <c r="C11" s="110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1" t="s">
        <v>1</v>
      </c>
      <c r="B12" s="111"/>
      <c r="C12" s="111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116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2" t="s">
        <v>4</v>
      </c>
      <c r="I15" s="112"/>
      <c r="J15" s="112"/>
      <c r="K15" s="31">
        <f>SUM(K8:K12)</f>
        <v>0</v>
      </c>
    </row>
    <row r="17" spans="1:11" ht="18.75" x14ac:dyDescent="0.3">
      <c r="A17" s="8" t="s">
        <v>31</v>
      </c>
      <c r="B17" s="8"/>
      <c r="C17" s="8"/>
      <c r="D17" s="9"/>
      <c r="E17" s="73" t="s">
        <v>91</v>
      </c>
      <c r="F17" s="112" t="s">
        <v>89</v>
      </c>
      <c r="G17" s="112"/>
      <c r="H17" s="112"/>
      <c r="I17" s="10"/>
      <c r="J17" s="10"/>
      <c r="K17" s="10"/>
    </row>
    <row r="18" spans="1:11" ht="15" customHeight="1" x14ac:dyDescent="0.25">
      <c r="A18" s="11"/>
      <c r="B18" s="11"/>
      <c r="C18" s="109" t="s">
        <v>2</v>
      </c>
      <c r="D18" s="109" t="s">
        <v>49</v>
      </c>
      <c r="E18" s="109" t="s">
        <v>90</v>
      </c>
      <c r="F18" s="109" t="s">
        <v>79</v>
      </c>
      <c r="G18" s="112" t="s">
        <v>92</v>
      </c>
      <c r="H18" s="112"/>
      <c r="I18" s="114" t="s">
        <v>50</v>
      </c>
      <c r="J18" s="116" t="s">
        <v>51</v>
      </c>
      <c r="K18" s="114" t="s">
        <v>12</v>
      </c>
    </row>
    <row r="19" spans="1:11" s="1" customFormat="1" ht="15" customHeight="1" x14ac:dyDescent="0.25">
      <c r="A19" s="60" t="s">
        <v>3</v>
      </c>
      <c r="B19" s="104"/>
      <c r="C19" s="109"/>
      <c r="D19" s="109"/>
      <c r="E19" s="109"/>
      <c r="F19" s="109"/>
      <c r="G19" s="73" t="s">
        <v>21</v>
      </c>
      <c r="H19" s="73" t="s">
        <v>22</v>
      </c>
      <c r="I19" s="114"/>
      <c r="J19" s="116"/>
      <c r="K19" s="114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3'!$A$22</f>
        <v>0</v>
      </c>
      <c r="B22" s="103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3'!$A$23</f>
        <v>0</v>
      </c>
      <c r="B23" s="103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3'!$A$24</f>
        <v>0</v>
      </c>
      <c r="B24" s="103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3'!$A$25</f>
        <v xml:space="preserve">  </v>
      </c>
      <c r="B25" s="103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6" t="s">
        <v>2</v>
      </c>
      <c r="D27" s="87" t="s">
        <v>107</v>
      </c>
      <c r="E27" s="88" t="s">
        <v>109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108</v>
      </c>
      <c r="B28" s="89"/>
      <c r="C28" s="94"/>
      <c r="D28" s="91"/>
      <c r="E28" s="95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108</v>
      </c>
      <c r="B29" s="89"/>
      <c r="C29" s="94"/>
      <c r="D29" s="91"/>
      <c r="E29" s="95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108</v>
      </c>
      <c r="B30" s="89"/>
      <c r="C30" s="94"/>
      <c r="D30" s="91"/>
      <c r="E30" s="95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108</v>
      </c>
      <c r="B31" s="89"/>
      <c r="C31" s="94"/>
      <c r="D31" s="91"/>
      <c r="E31" s="95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116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2" t="s">
        <v>5</v>
      </c>
      <c r="I34" s="112"/>
      <c r="J34" s="112"/>
      <c r="K34" s="31">
        <f>SUM(K21:K33)</f>
        <v>0</v>
      </c>
    </row>
    <row r="35" spans="1:11" x14ac:dyDescent="0.25">
      <c r="H35" s="15" t="s">
        <v>116</v>
      </c>
      <c r="I35" s="5">
        <f>I13+I33</f>
        <v>0</v>
      </c>
      <c r="J35" s="5">
        <f>J13+J33</f>
        <v>0</v>
      </c>
      <c r="K35" s="16"/>
    </row>
    <row r="36" spans="1:11" x14ac:dyDescent="0.25">
      <c r="G36" s="117" t="s">
        <v>6</v>
      </c>
      <c r="H36" s="117"/>
      <c r="I36" s="117"/>
      <c r="J36" s="117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10"/>
      <c r="B41" s="110"/>
      <c r="C41" s="110"/>
      <c r="D41" s="110"/>
      <c r="E41" s="110"/>
      <c r="F41" s="110"/>
      <c r="G41" s="110"/>
      <c r="H41" s="110"/>
      <c r="I41" s="2"/>
      <c r="J41" s="3"/>
      <c r="K41" s="5">
        <f>I41 * J41</f>
        <v>0</v>
      </c>
    </row>
    <row r="42" spans="1:11" x14ac:dyDescent="0.25">
      <c r="A42" s="110"/>
      <c r="B42" s="110"/>
      <c r="C42" s="110"/>
      <c r="D42" s="110"/>
      <c r="E42" s="110"/>
      <c r="F42" s="110"/>
      <c r="G42" s="110"/>
      <c r="H42" s="110"/>
      <c r="I42" s="2"/>
      <c r="J42" s="3"/>
      <c r="K42" s="5">
        <f>I42 * J42</f>
        <v>0</v>
      </c>
    </row>
    <row r="43" spans="1:11" x14ac:dyDescent="0.25">
      <c r="A43" s="110"/>
      <c r="B43" s="110"/>
      <c r="C43" s="110"/>
      <c r="D43" s="110"/>
      <c r="E43" s="110"/>
      <c r="F43" s="110"/>
      <c r="G43" s="110"/>
      <c r="H43" s="110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118</v>
      </c>
      <c r="J50" s="62"/>
      <c r="K50" s="104" t="s">
        <v>12</v>
      </c>
    </row>
    <row r="51" spans="1:11" x14ac:dyDescent="0.25">
      <c r="B51" s="104" t="s">
        <v>74</v>
      </c>
      <c r="C51" s="104" t="s">
        <v>117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6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6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0" t="s">
        <v>19</v>
      </c>
      <c r="B70" s="110"/>
      <c r="C70" s="110"/>
      <c r="D70" s="110"/>
      <c r="E70" s="110"/>
      <c r="F70" s="110"/>
      <c r="G70" s="110"/>
      <c r="H70" s="110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67" t="s">
        <v>110</v>
      </c>
      <c r="B79" s="107"/>
      <c r="I79" s="68"/>
      <c r="J79" s="3"/>
      <c r="K79" s="14">
        <f>I79*J79</f>
        <v>0</v>
      </c>
    </row>
    <row r="80" spans="1:11" x14ac:dyDescent="0.25">
      <c r="A80" s="67" t="s">
        <v>111</v>
      </c>
      <c r="B80" s="107"/>
      <c r="I80" s="68"/>
      <c r="J80" s="3"/>
      <c r="K80" s="14">
        <f t="shared" ref="K80:K90" si="8">I80*J80</f>
        <v>0</v>
      </c>
    </row>
    <row r="81" spans="1:11" x14ac:dyDescent="0.25">
      <c r="A81" s="67" t="s">
        <v>110</v>
      </c>
      <c r="B81" s="107"/>
      <c r="I81" s="68"/>
      <c r="J81" s="3"/>
      <c r="K81" s="14">
        <f t="shared" si="8"/>
        <v>0</v>
      </c>
    </row>
    <row r="82" spans="1:11" x14ac:dyDescent="0.25">
      <c r="A82" t="s">
        <v>25</v>
      </c>
      <c r="I82" s="68"/>
      <c r="J82" s="3"/>
      <c r="K82" s="14">
        <f t="shared" si="8"/>
        <v>0</v>
      </c>
    </row>
    <row r="83" spans="1:11" x14ac:dyDescent="0.25">
      <c r="A83" t="s">
        <v>63</v>
      </c>
      <c r="I83" s="68"/>
      <c r="J83" s="3"/>
      <c r="K83" s="14">
        <f t="shared" si="8"/>
        <v>0</v>
      </c>
    </row>
    <row r="84" spans="1:11" x14ac:dyDescent="0.25">
      <c r="A84" t="s">
        <v>26</v>
      </c>
      <c r="I84" s="68"/>
      <c r="J84" s="3"/>
      <c r="K84" s="14">
        <f t="shared" si="8"/>
        <v>0</v>
      </c>
    </row>
    <row r="85" spans="1:11" x14ac:dyDescent="0.25">
      <c r="A85" t="s">
        <v>27</v>
      </c>
      <c r="I85" s="68"/>
      <c r="J85" s="3"/>
      <c r="K85" s="14">
        <f t="shared" si="8"/>
        <v>0</v>
      </c>
    </row>
    <row r="86" spans="1:11" x14ac:dyDescent="0.25">
      <c r="A86" t="s">
        <v>67</v>
      </c>
      <c r="I86" s="68"/>
      <c r="J86" s="3"/>
      <c r="K86" s="14">
        <f t="shared" si="8"/>
        <v>0</v>
      </c>
    </row>
    <row r="87" spans="1:11" x14ac:dyDescent="0.25">
      <c r="A87" t="s">
        <v>28</v>
      </c>
      <c r="I87" s="68"/>
      <c r="J87" s="3"/>
      <c r="K87" s="14">
        <f t="shared" si="8"/>
        <v>0</v>
      </c>
    </row>
    <row r="88" spans="1:11" x14ac:dyDescent="0.25">
      <c r="A88" s="110"/>
      <c r="B88" s="110"/>
      <c r="C88" s="110"/>
      <c r="D88" s="110"/>
      <c r="E88" s="110"/>
      <c r="F88" s="110"/>
      <c r="G88" s="110"/>
      <c r="H88" s="110"/>
      <c r="I88" s="69"/>
      <c r="J88" s="3"/>
      <c r="K88" s="14">
        <f t="shared" si="8"/>
        <v>0</v>
      </c>
    </row>
    <row r="89" spans="1:11" x14ac:dyDescent="0.25">
      <c r="A89" s="110"/>
      <c r="B89" s="110"/>
      <c r="C89" s="110"/>
      <c r="D89" s="110"/>
      <c r="E89" s="110"/>
      <c r="F89" s="110"/>
      <c r="G89" s="110"/>
      <c r="H89" s="110"/>
      <c r="I89" s="69"/>
      <c r="J89" s="3"/>
      <c r="K89" s="14">
        <f t="shared" si="8"/>
        <v>0</v>
      </c>
    </row>
    <row r="90" spans="1:11" x14ac:dyDescent="0.25">
      <c r="A90" s="110"/>
      <c r="B90" s="110"/>
      <c r="C90" s="110"/>
      <c r="D90" s="110"/>
      <c r="E90" s="110"/>
      <c r="F90" s="110"/>
      <c r="G90" s="110"/>
      <c r="H90" s="110"/>
      <c r="I90" s="69"/>
      <c r="J90" s="3"/>
      <c r="K90" s="14">
        <f t="shared" si="8"/>
        <v>0</v>
      </c>
    </row>
    <row r="91" spans="1:11" x14ac:dyDescent="0.25">
      <c r="A91" s="111" t="s">
        <v>1</v>
      </c>
      <c r="B91" s="111"/>
      <c r="C91" s="111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25" t="str">
        <f>IF('Year 1'!$R$14&gt;0,"Modified Indirect Cost A+B+C+D+F","Standard: Salary and Wages A+B")</f>
        <v>Standard: Salary and Wages A+B</v>
      </c>
      <c r="B102" s="125"/>
      <c r="C102" s="125"/>
      <c r="D102" s="125"/>
      <c r="E102" s="125"/>
      <c r="F102" s="125"/>
      <c r="G102" s="125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99">
        <f>I102 * J102</f>
        <v>0</v>
      </c>
    </row>
    <row r="103" spans="1:11" x14ac:dyDescent="0.25">
      <c r="A103" s="115"/>
      <c r="B103" s="115"/>
      <c r="C103" s="115"/>
      <c r="D103" s="25"/>
      <c r="E103" s="25"/>
      <c r="F103" s="25"/>
      <c r="G103" s="25"/>
      <c r="H103" s="25"/>
      <c r="I103" s="101"/>
      <c r="J103" s="25"/>
      <c r="K103" s="99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7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activeCell="X1" sqref="X1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08" t="s">
        <v>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60"/>
      <c r="B2" s="104"/>
      <c r="C2" s="25"/>
      <c r="D2" s="24"/>
      <c r="E2" s="25"/>
      <c r="F2" s="2"/>
      <c r="G2" s="64" t="s">
        <v>77</v>
      </c>
      <c r="J2" s="112" t="s">
        <v>54</v>
      </c>
      <c r="K2" s="112"/>
    </row>
    <row r="3" spans="1:11" x14ac:dyDescent="0.25">
      <c r="A3" s="73"/>
      <c r="B3" s="104"/>
      <c r="C3" s="25"/>
      <c r="D3" s="24"/>
      <c r="E3" s="25"/>
      <c r="F3" s="25"/>
      <c r="G3" s="64"/>
      <c r="J3" s="73"/>
      <c r="K3" s="73"/>
    </row>
    <row r="4" spans="1:11" ht="18.75" x14ac:dyDescent="0.3">
      <c r="A4" s="8" t="s">
        <v>30</v>
      </c>
      <c r="B4" s="8"/>
      <c r="C4" s="8"/>
      <c r="D4" s="9"/>
      <c r="E4" s="73" t="s">
        <v>91</v>
      </c>
      <c r="F4" s="112" t="s">
        <v>89</v>
      </c>
      <c r="G4" s="112"/>
      <c r="H4" s="112"/>
      <c r="I4" s="10"/>
      <c r="J4" s="10"/>
      <c r="K4" s="10"/>
    </row>
    <row r="5" spans="1:11" ht="15" customHeight="1" x14ac:dyDescent="0.25">
      <c r="A5" s="11"/>
      <c r="B5" s="11"/>
      <c r="C5" s="11"/>
      <c r="D5" s="109" t="s">
        <v>49</v>
      </c>
      <c r="E5" s="109" t="s">
        <v>90</v>
      </c>
      <c r="F5" s="109" t="s">
        <v>79</v>
      </c>
      <c r="G5" s="112" t="s">
        <v>92</v>
      </c>
      <c r="H5" s="112"/>
      <c r="I5" s="114" t="s">
        <v>50</v>
      </c>
      <c r="J5" s="116" t="s">
        <v>51</v>
      </c>
      <c r="K5" s="114" t="s">
        <v>12</v>
      </c>
    </row>
    <row r="6" spans="1:11" s="1" customFormat="1" ht="15" customHeight="1" x14ac:dyDescent="0.25">
      <c r="A6" s="60" t="s">
        <v>0</v>
      </c>
      <c r="B6" s="104"/>
      <c r="C6" s="60"/>
      <c r="D6" s="109"/>
      <c r="E6" s="109"/>
      <c r="F6" s="109"/>
      <c r="G6" s="73" t="s">
        <v>21</v>
      </c>
      <c r="H6" s="73" t="s">
        <v>22</v>
      </c>
      <c r="I6" s="114"/>
      <c r="J6" s="116"/>
      <c r="K6" s="114"/>
    </row>
    <row r="8" spans="1:11" x14ac:dyDescent="0.25">
      <c r="A8" s="110">
        <f>'Year 4'!$A$8:$C$8</f>
        <v>0</v>
      </c>
      <c r="B8" s="110"/>
      <c r="C8" s="110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0">
        <f>'Year 4'!$A$9:$C$9</f>
        <v>0</v>
      </c>
      <c r="B9" s="110"/>
      <c r="C9" s="110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0">
        <f>'Year 4'!$A$10:$C$10</f>
        <v>0</v>
      </c>
      <c r="B10" s="110"/>
      <c r="C10" s="110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0">
        <f>'Year 4'!$A$11:$C$11</f>
        <v>0</v>
      </c>
      <c r="B11" s="110"/>
      <c r="C11" s="110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1" t="s">
        <v>1</v>
      </c>
      <c r="B12" s="111"/>
      <c r="C12" s="111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5"/>
      <c r="C13" s="13"/>
      <c r="D13" s="14"/>
      <c r="E13" s="15"/>
      <c r="F13" s="15"/>
      <c r="G13" s="15"/>
      <c r="H13" s="15" t="s">
        <v>116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5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2" t="s">
        <v>4</v>
      </c>
      <c r="I15" s="112"/>
      <c r="J15" s="112"/>
      <c r="K15" s="31">
        <f>SUM(K8:K12)</f>
        <v>0</v>
      </c>
    </row>
    <row r="16" spans="1:11" ht="15" customHeight="1" x14ac:dyDescent="0.25">
      <c r="E16" s="73" t="s">
        <v>95</v>
      </c>
    </row>
    <row r="17" spans="1:11" ht="18.75" x14ac:dyDescent="0.3">
      <c r="A17" s="8" t="s">
        <v>31</v>
      </c>
      <c r="B17" s="8"/>
      <c r="C17" s="8"/>
      <c r="D17" s="9"/>
      <c r="E17" s="73" t="s">
        <v>94</v>
      </c>
      <c r="F17" s="112" t="s">
        <v>93</v>
      </c>
      <c r="G17" s="112"/>
      <c r="H17" s="112"/>
      <c r="I17" s="10"/>
      <c r="J17" s="10"/>
      <c r="K17" s="10"/>
    </row>
    <row r="18" spans="1:11" ht="15" customHeight="1" x14ac:dyDescent="0.25">
      <c r="A18" s="11"/>
      <c r="B18" s="11"/>
      <c r="C18" s="109" t="s">
        <v>2</v>
      </c>
      <c r="D18" s="109" t="s">
        <v>49</v>
      </c>
      <c r="E18" s="109" t="s">
        <v>90</v>
      </c>
      <c r="F18" s="109" t="s">
        <v>79</v>
      </c>
      <c r="G18" s="112" t="s">
        <v>92</v>
      </c>
      <c r="H18" s="112"/>
      <c r="I18" s="114" t="s">
        <v>50</v>
      </c>
      <c r="J18" s="116" t="s">
        <v>51</v>
      </c>
      <c r="K18" s="114" t="s">
        <v>12</v>
      </c>
    </row>
    <row r="19" spans="1:11" s="1" customFormat="1" ht="15" customHeight="1" x14ac:dyDescent="0.25">
      <c r="A19" s="60" t="s">
        <v>3</v>
      </c>
      <c r="B19" s="104"/>
      <c r="C19" s="109"/>
      <c r="D19" s="109"/>
      <c r="E19" s="109"/>
      <c r="F19" s="109"/>
      <c r="G19" s="73" t="s">
        <v>21</v>
      </c>
      <c r="H19" s="73" t="s">
        <v>22</v>
      </c>
      <c r="I19" s="114"/>
      <c r="J19" s="116"/>
      <c r="K19" s="114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5">
        <f>'Year 4'!$A$22</f>
        <v>0</v>
      </c>
      <c r="B22" s="103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5">
        <f>'Year 4'!$A$23</f>
        <v>0</v>
      </c>
      <c r="B23" s="103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5">
        <f>'Year 4'!$A$24</f>
        <v>0</v>
      </c>
      <c r="B24" s="103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5" t="str">
        <f>'Year 4'!$A$25</f>
        <v xml:space="preserve">  </v>
      </c>
      <c r="B25" s="103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9"/>
      <c r="B27" s="89"/>
      <c r="C27" s="86" t="s">
        <v>2</v>
      </c>
      <c r="D27" s="87" t="s">
        <v>107</v>
      </c>
      <c r="E27" s="88" t="s">
        <v>109</v>
      </c>
      <c r="F27" s="15"/>
      <c r="G27" s="15"/>
      <c r="H27" s="15"/>
      <c r="I27" s="90" t="s">
        <v>50</v>
      </c>
      <c r="J27" s="90" t="s">
        <v>51</v>
      </c>
      <c r="K27" s="90" t="s">
        <v>12</v>
      </c>
    </row>
    <row r="28" spans="1:11" x14ac:dyDescent="0.25">
      <c r="A28" s="89" t="s">
        <v>108</v>
      </c>
      <c r="B28" s="89"/>
      <c r="C28" s="94"/>
      <c r="D28" s="91"/>
      <c r="E28" s="92"/>
      <c r="F28" s="93"/>
      <c r="G28" s="93"/>
      <c r="H28" s="93"/>
      <c r="I28" s="41">
        <f>C28*D28*E28</f>
        <v>0</v>
      </c>
      <c r="J28" s="5">
        <f>I28*'Year 1'!$R$11</f>
        <v>0</v>
      </c>
      <c r="K28" s="5">
        <f>I28+J28</f>
        <v>0</v>
      </c>
    </row>
    <row r="29" spans="1:11" x14ac:dyDescent="0.25">
      <c r="A29" s="89" t="s">
        <v>108</v>
      </c>
      <c r="B29" s="89"/>
      <c r="C29" s="94"/>
      <c r="D29" s="91"/>
      <c r="E29" s="92"/>
      <c r="F29" s="93"/>
      <c r="G29" s="93"/>
      <c r="H29" s="93"/>
      <c r="I29" s="41">
        <f t="shared" ref="I29:I31" si="3">C29*D29*E29</f>
        <v>0</v>
      </c>
      <c r="J29" s="5">
        <f>I29*'Year 1'!$R$11</f>
        <v>0</v>
      </c>
      <c r="K29" s="5">
        <f t="shared" ref="K29:K31" si="4">I29+J29</f>
        <v>0</v>
      </c>
    </row>
    <row r="30" spans="1:11" x14ac:dyDescent="0.25">
      <c r="A30" s="89" t="s">
        <v>108</v>
      </c>
      <c r="B30" s="89"/>
      <c r="C30" s="94"/>
      <c r="D30" s="91"/>
      <c r="E30" s="92"/>
      <c r="F30" s="93"/>
      <c r="G30" s="93"/>
      <c r="H30" s="93"/>
      <c r="I30" s="41">
        <f t="shared" si="3"/>
        <v>0</v>
      </c>
      <c r="J30" s="5">
        <f>I30*'Year 1'!$R$11</f>
        <v>0</v>
      </c>
      <c r="K30" s="5">
        <f t="shared" si="4"/>
        <v>0</v>
      </c>
    </row>
    <row r="31" spans="1:11" x14ac:dyDescent="0.25">
      <c r="A31" s="89" t="s">
        <v>108</v>
      </c>
      <c r="B31" s="89"/>
      <c r="C31" s="94"/>
      <c r="D31" s="91"/>
      <c r="E31" s="92"/>
      <c r="F31" s="93"/>
      <c r="G31" s="93"/>
      <c r="H31" s="93"/>
      <c r="I31" s="41">
        <f t="shared" si="3"/>
        <v>0</v>
      </c>
      <c r="J31" s="5">
        <f>I31*'Year 1'!$R$11</f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116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6"/>
      <c r="C34">
        <f>SUM(C21:C32)</f>
        <v>0</v>
      </c>
      <c r="H34" s="112" t="s">
        <v>5</v>
      </c>
      <c r="I34" s="112"/>
      <c r="J34" s="112"/>
      <c r="K34" s="31">
        <f>SUM(K21:K33)</f>
        <v>0</v>
      </c>
    </row>
    <row r="35" spans="1:11" x14ac:dyDescent="0.25">
      <c r="H35" s="15" t="s">
        <v>116</v>
      </c>
      <c r="I35" s="5">
        <f>I13+I33</f>
        <v>0</v>
      </c>
      <c r="J35" s="5">
        <f>J13+J33</f>
        <v>0</v>
      </c>
      <c r="K35" s="16"/>
    </row>
    <row r="36" spans="1:11" x14ac:dyDescent="0.25">
      <c r="G36" s="117" t="s">
        <v>6</v>
      </c>
      <c r="H36" s="117"/>
      <c r="I36" s="117"/>
      <c r="J36" s="117"/>
      <c r="K36" s="30">
        <f>$K$15 + $K$34</f>
        <v>0</v>
      </c>
    </row>
    <row r="38" spans="1:11" ht="18.75" x14ac:dyDescent="0.3">
      <c r="A38" s="8" t="s">
        <v>32</v>
      </c>
      <c r="B38" s="8"/>
    </row>
    <row r="39" spans="1:11" x14ac:dyDescent="0.25">
      <c r="A39" s="60" t="s">
        <v>9</v>
      </c>
      <c r="B39" s="104"/>
      <c r="I39" s="60" t="s">
        <v>10</v>
      </c>
      <c r="J39" s="60" t="s">
        <v>11</v>
      </c>
      <c r="K39" s="60" t="s">
        <v>12</v>
      </c>
    </row>
    <row r="41" spans="1:11" x14ac:dyDescent="0.25">
      <c r="A41" s="110"/>
      <c r="B41" s="110"/>
      <c r="C41" s="110"/>
      <c r="D41" s="110"/>
      <c r="E41" s="110"/>
      <c r="F41" s="110"/>
      <c r="G41" s="110"/>
      <c r="H41" s="110"/>
      <c r="I41" s="2"/>
      <c r="J41" s="3"/>
      <c r="K41" s="5">
        <f>I41 * J41</f>
        <v>0</v>
      </c>
    </row>
    <row r="42" spans="1:11" x14ac:dyDescent="0.25">
      <c r="A42" s="110"/>
      <c r="B42" s="110"/>
      <c r="C42" s="110"/>
      <c r="D42" s="110"/>
      <c r="E42" s="110"/>
      <c r="F42" s="110"/>
      <c r="G42" s="110"/>
      <c r="H42" s="110"/>
      <c r="I42" s="2"/>
      <c r="J42" s="3"/>
      <c r="K42" s="5">
        <f>I42 * J42</f>
        <v>0</v>
      </c>
    </row>
    <row r="43" spans="1:11" x14ac:dyDescent="0.25">
      <c r="A43" s="110"/>
      <c r="B43" s="110"/>
      <c r="C43" s="110"/>
      <c r="D43" s="110"/>
      <c r="E43" s="110"/>
      <c r="F43" s="110"/>
      <c r="G43" s="110"/>
      <c r="H43" s="110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33</v>
      </c>
      <c r="B49" s="62"/>
      <c r="C49" s="62"/>
      <c r="E49" s="62"/>
      <c r="F49" s="104" t="s">
        <v>75</v>
      </c>
      <c r="G49" s="104" t="s">
        <v>75</v>
      </c>
      <c r="H49" s="62"/>
      <c r="I49" s="62"/>
      <c r="J49" s="62"/>
    </row>
    <row r="50" spans="1:11" x14ac:dyDescent="0.25">
      <c r="A50" s="104" t="s">
        <v>44</v>
      </c>
      <c r="C50" s="104" t="s">
        <v>75</v>
      </c>
      <c r="D50" s="104" t="s">
        <v>75</v>
      </c>
      <c r="E50" s="104" t="s">
        <v>73</v>
      </c>
      <c r="F50" s="104" t="s">
        <v>76</v>
      </c>
      <c r="G50" s="104" t="s">
        <v>76</v>
      </c>
      <c r="H50" s="104" t="s">
        <v>96</v>
      </c>
      <c r="I50" s="104" t="s">
        <v>118</v>
      </c>
      <c r="J50" s="62"/>
      <c r="K50" s="104" t="s">
        <v>12</v>
      </c>
    </row>
    <row r="51" spans="1:11" x14ac:dyDescent="0.25">
      <c r="B51" s="104" t="s">
        <v>74</v>
      </c>
      <c r="C51" s="104" t="s">
        <v>117</v>
      </c>
      <c r="D51" s="104" t="s">
        <v>72</v>
      </c>
      <c r="F51" s="104" t="s">
        <v>78</v>
      </c>
      <c r="G51" s="104" t="s">
        <v>70</v>
      </c>
      <c r="H51" s="104" t="s">
        <v>68</v>
      </c>
      <c r="I51" s="104" t="s">
        <v>71</v>
      </c>
      <c r="J51" s="104" t="s">
        <v>69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B53*(C53+D53+(E53*F53)+(E53-1)*G53)+H53*0.58+I53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B54*(C54+D54+(E54*F54)+(E54-1)*G54)+H54*0.58+I54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 t="shared" ref="J58:J60" si="6">B58*(C58+D58+(E58*F58)+(E58-1)*G58)+H58*0.58+I58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si="6"/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34</v>
      </c>
      <c r="B63" s="28"/>
    </row>
    <row r="64" spans="1:11" x14ac:dyDescent="0.25">
      <c r="A64" s="60" t="s">
        <v>9</v>
      </c>
      <c r="B64" s="104"/>
      <c r="I64" s="60" t="s">
        <v>80</v>
      </c>
      <c r="J64" s="60" t="s">
        <v>81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0" t="s">
        <v>19</v>
      </c>
      <c r="B70" s="110"/>
      <c r="C70" s="110"/>
      <c r="D70" s="110"/>
      <c r="E70" s="110"/>
      <c r="F70" s="110"/>
      <c r="G70" s="110"/>
      <c r="H70" s="110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62</v>
      </c>
      <c r="C73" s="2"/>
      <c r="J73" s="61" t="s">
        <v>23</v>
      </c>
      <c r="K73" s="30">
        <f>SUM(K66:K72)</f>
        <v>0</v>
      </c>
    </row>
    <row r="75" spans="1:11" ht="18.75" x14ac:dyDescent="0.3">
      <c r="A75" s="8" t="s">
        <v>35</v>
      </c>
      <c r="B75" s="8"/>
      <c r="C75" s="11"/>
      <c r="D75" s="11"/>
    </row>
    <row r="76" spans="1:11" x14ac:dyDescent="0.25">
      <c r="A76" s="60" t="s">
        <v>9</v>
      </c>
      <c r="B76" s="104"/>
      <c r="I76" s="60" t="s">
        <v>80</v>
      </c>
      <c r="J76" s="60" t="s">
        <v>81</v>
      </c>
      <c r="K76" s="60" t="s">
        <v>12</v>
      </c>
    </row>
    <row r="78" spans="1:11" x14ac:dyDescent="0.25">
      <c r="A78" t="s">
        <v>24</v>
      </c>
      <c r="I78" s="25"/>
      <c r="J78" s="25"/>
      <c r="K78" s="14"/>
    </row>
    <row r="79" spans="1:11" x14ac:dyDescent="0.25">
      <c r="A79" s="67" t="s">
        <v>110</v>
      </c>
      <c r="B79" s="107"/>
      <c r="I79" s="68"/>
      <c r="J79" s="3"/>
      <c r="K79" s="14">
        <f>I79*J79</f>
        <v>0</v>
      </c>
    </row>
    <row r="80" spans="1:11" x14ac:dyDescent="0.25">
      <c r="A80" s="67" t="s">
        <v>112</v>
      </c>
      <c r="B80" s="107"/>
      <c r="I80" s="68"/>
      <c r="J80" s="3"/>
      <c r="K80" s="14">
        <f t="shared" ref="K80:K90" si="8">I80*J80</f>
        <v>0</v>
      </c>
    </row>
    <row r="81" spans="1:11" x14ac:dyDescent="0.25">
      <c r="A81" s="67" t="s">
        <v>110</v>
      </c>
      <c r="B81" s="107"/>
      <c r="I81" s="68"/>
      <c r="J81" s="3"/>
      <c r="K81" s="14">
        <f t="shared" si="8"/>
        <v>0</v>
      </c>
    </row>
    <row r="82" spans="1:11" x14ac:dyDescent="0.25">
      <c r="A82" t="s">
        <v>25</v>
      </c>
      <c r="I82" s="68"/>
      <c r="J82" s="3"/>
      <c r="K82" s="14">
        <f t="shared" si="8"/>
        <v>0</v>
      </c>
    </row>
    <row r="83" spans="1:11" x14ac:dyDescent="0.25">
      <c r="A83" t="s">
        <v>63</v>
      </c>
      <c r="I83" s="68"/>
      <c r="J83" s="3"/>
      <c r="K83" s="14">
        <f t="shared" si="8"/>
        <v>0</v>
      </c>
    </row>
    <row r="84" spans="1:11" x14ac:dyDescent="0.25">
      <c r="A84" t="s">
        <v>26</v>
      </c>
      <c r="I84" s="68"/>
      <c r="J84" s="3"/>
      <c r="K84" s="14">
        <f t="shared" si="8"/>
        <v>0</v>
      </c>
    </row>
    <row r="85" spans="1:11" x14ac:dyDescent="0.25">
      <c r="A85" t="s">
        <v>27</v>
      </c>
      <c r="I85" s="68"/>
      <c r="J85" s="3"/>
      <c r="K85" s="14">
        <f t="shared" si="8"/>
        <v>0</v>
      </c>
    </row>
    <row r="86" spans="1:11" x14ac:dyDescent="0.25">
      <c r="A86" t="s">
        <v>67</v>
      </c>
      <c r="I86" s="68"/>
      <c r="J86" s="3"/>
      <c r="K86" s="14">
        <f t="shared" si="8"/>
        <v>0</v>
      </c>
    </row>
    <row r="87" spans="1:11" x14ac:dyDescent="0.25">
      <c r="A87" t="s">
        <v>28</v>
      </c>
      <c r="I87" s="68"/>
      <c r="J87" s="3"/>
      <c r="K87" s="14">
        <f t="shared" si="8"/>
        <v>0</v>
      </c>
    </row>
    <row r="88" spans="1:11" x14ac:dyDescent="0.25">
      <c r="A88" s="110"/>
      <c r="B88" s="110"/>
      <c r="C88" s="110"/>
      <c r="D88" s="110"/>
      <c r="E88" s="110"/>
      <c r="F88" s="110"/>
      <c r="G88" s="110"/>
      <c r="H88" s="110"/>
      <c r="I88" s="69"/>
      <c r="J88" s="3"/>
      <c r="K88" s="14">
        <f t="shared" si="8"/>
        <v>0</v>
      </c>
    </row>
    <row r="89" spans="1:11" x14ac:dyDescent="0.25">
      <c r="A89" s="110"/>
      <c r="B89" s="110"/>
      <c r="C89" s="110"/>
      <c r="D89" s="110"/>
      <c r="E89" s="110"/>
      <c r="F89" s="110"/>
      <c r="G89" s="110"/>
      <c r="H89" s="110"/>
      <c r="I89" s="69"/>
      <c r="J89" s="3"/>
      <c r="K89" s="14">
        <f t="shared" si="8"/>
        <v>0</v>
      </c>
    </row>
    <row r="90" spans="1:11" x14ac:dyDescent="0.25">
      <c r="A90" s="110"/>
      <c r="B90" s="110"/>
      <c r="C90" s="110"/>
      <c r="D90" s="110"/>
      <c r="E90" s="110"/>
      <c r="F90" s="110"/>
      <c r="G90" s="110"/>
      <c r="H90" s="110"/>
      <c r="I90" s="69"/>
      <c r="J90" s="3"/>
      <c r="K90" s="14">
        <f t="shared" si="8"/>
        <v>0</v>
      </c>
    </row>
    <row r="91" spans="1:11" x14ac:dyDescent="0.25">
      <c r="A91" s="111" t="s">
        <v>1</v>
      </c>
      <c r="B91" s="111"/>
      <c r="C91" s="111"/>
      <c r="K91" s="5"/>
    </row>
    <row r="93" spans="1:11" x14ac:dyDescent="0.25">
      <c r="K93" s="26"/>
    </row>
    <row r="94" spans="1:11" x14ac:dyDescent="0.25">
      <c r="J94" s="61" t="s">
        <v>29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37</v>
      </c>
      <c r="B96" s="8"/>
      <c r="H96" s="7"/>
      <c r="I96" s="7"/>
      <c r="J96" s="33" t="s">
        <v>36</v>
      </c>
      <c r="K96" s="34">
        <f>$K$36 + $K$47 +K60 + $K$73 + $K$94</f>
        <v>0</v>
      </c>
    </row>
    <row r="98" spans="1:11" ht="18.75" x14ac:dyDescent="0.3">
      <c r="A98" s="8" t="s">
        <v>38</v>
      </c>
      <c r="B98" s="8"/>
    </row>
    <row r="100" spans="1:11" x14ac:dyDescent="0.25">
      <c r="A100" s="60" t="s">
        <v>39</v>
      </c>
      <c r="B100" s="104"/>
      <c r="I100" s="60" t="s">
        <v>40</v>
      </c>
      <c r="J100" s="60" t="s">
        <v>41</v>
      </c>
      <c r="K100" s="60" t="s">
        <v>12</v>
      </c>
    </row>
    <row r="102" spans="1:11" x14ac:dyDescent="0.25">
      <c r="A102" s="125" t="str">
        <f>IF('Year 1'!$R$14&gt;0,"Modified Indirect Cost A+B+C+D+F","Standard: Salary and Wages A+B")</f>
        <v>Standard: Salary and Wages A+B</v>
      </c>
      <c r="B102" s="125"/>
      <c r="C102" s="125"/>
      <c r="D102" s="125"/>
      <c r="E102" s="125"/>
      <c r="F102" s="125"/>
      <c r="G102" s="125"/>
      <c r="H102" s="25"/>
      <c r="I102" s="100">
        <f>IF('Year 1'!$R$14&gt;0,'Year 1'!$R$14,'Year 1'!$R$13)</f>
        <v>0.436</v>
      </c>
      <c r="J102" s="99">
        <f>IF('Year 1'!$R$14&gt;0,$K$36+$K$47+$K$60+$K$94,$K$36)</f>
        <v>0</v>
      </c>
      <c r="K102" s="99">
        <f>I102 * J102</f>
        <v>0</v>
      </c>
    </row>
    <row r="103" spans="1:11" x14ac:dyDescent="0.25">
      <c r="A103" s="115"/>
      <c r="B103" s="115"/>
      <c r="C103" s="115"/>
      <c r="D103" s="25"/>
      <c r="E103" s="25"/>
      <c r="F103" s="25"/>
      <c r="G103" s="25"/>
      <c r="H103" s="25"/>
      <c r="I103" s="100"/>
      <c r="J103" s="25"/>
      <c r="K103" s="99"/>
    </row>
    <row r="105" spans="1:11" x14ac:dyDescent="0.25">
      <c r="K105" s="26"/>
    </row>
    <row r="106" spans="1:11" x14ac:dyDescent="0.25">
      <c r="J106" s="61" t="s">
        <v>42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83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84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88</v>
      </c>
      <c r="B112" s="8"/>
      <c r="J112" s="33"/>
      <c r="K112" s="71">
        <f>$K$108 + $K$110</f>
        <v>0</v>
      </c>
    </row>
    <row r="114" spans="1:11" ht="18.75" x14ac:dyDescent="0.3">
      <c r="A114" s="8" t="s">
        <v>85</v>
      </c>
      <c r="B114" s="8"/>
      <c r="K114" s="2"/>
    </row>
  </sheetData>
  <mergeCells count="37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topLeftCell="A25" workbookViewId="0">
      <selection activeCell="I48" sqref="I48:I49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26" t="s">
        <v>55</v>
      </c>
      <c r="B1" s="126"/>
      <c r="C1" s="126"/>
    </row>
    <row r="2" spans="1:40" ht="26.25" customHeight="1" x14ac:dyDescent="0.25">
      <c r="A2" s="126" t="s">
        <v>66</v>
      </c>
      <c r="B2" s="126"/>
      <c r="C2" s="12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56</v>
      </c>
      <c r="C4" s="59" t="s">
        <v>12</v>
      </c>
      <c r="H4" s="127" t="s">
        <v>121</v>
      </c>
      <c r="I4" s="127"/>
      <c r="J4" s="127"/>
      <c r="K4" s="127"/>
      <c r="L4" s="127"/>
      <c r="M4" s="127"/>
      <c r="N4" s="127"/>
      <c r="O4" s="12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30</v>
      </c>
      <c r="B6" s="35"/>
      <c r="C6" s="37">
        <f>'Year 1'!$K$15 + 'Year 2'!$K$15 + 'Year 3'!$K$15 + 'Year 4'!$K$15 + 'Year 5'!$K$15</f>
        <v>0</v>
      </c>
      <c r="G6" s="35" t="s">
        <v>30</v>
      </c>
      <c r="K6" s="35" t="s">
        <v>31</v>
      </c>
      <c r="O6" s="35" t="s">
        <v>58</v>
      </c>
    </row>
    <row r="7" spans="1:40" ht="15" customHeight="1" x14ac:dyDescent="0.25">
      <c r="A7" s="43"/>
      <c r="B7" s="43"/>
      <c r="C7" s="43"/>
      <c r="H7" t="s">
        <v>47</v>
      </c>
      <c r="I7" t="s">
        <v>119</v>
      </c>
      <c r="L7" t="s">
        <v>47</v>
      </c>
      <c r="M7" t="s">
        <v>119</v>
      </c>
      <c r="P7" t="s">
        <v>47</v>
      </c>
      <c r="Q7" t="s">
        <v>119</v>
      </c>
    </row>
    <row r="8" spans="1:40" ht="15" customHeight="1" x14ac:dyDescent="0.25">
      <c r="A8" s="35" t="s">
        <v>31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33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47</v>
      </c>
      <c r="Q11" t="s">
        <v>119</v>
      </c>
      <c r="AN11" s="43"/>
    </row>
    <row r="12" spans="1:40" s="1" customFormat="1" ht="15" customHeight="1" x14ac:dyDescent="0.25">
      <c r="A12" s="38" t="s">
        <v>57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58</v>
      </c>
      <c r="B14" s="43"/>
      <c r="C14" s="37">
        <f>'Year 1'!$K$47 + 'Year 2'!$K$47 + 'Year 3'!$K$47 + 'Year 4'!$K$47 + 'Year 5'!$K$47</f>
        <v>0</v>
      </c>
      <c r="G14" t="s">
        <v>116</v>
      </c>
      <c r="H14" s="5">
        <f>SUM(H8:H13)</f>
        <v>0</v>
      </c>
      <c r="I14" s="5">
        <f>SUM(I8:I13)</f>
        <v>0</v>
      </c>
      <c r="K14" t="s">
        <v>116</v>
      </c>
      <c r="L14" s="5">
        <f>SUM(L8:L13)</f>
        <v>0</v>
      </c>
      <c r="M14" s="5">
        <f>SUM(M8:M13)</f>
        <v>0</v>
      </c>
      <c r="O14" s="40" t="s">
        <v>34</v>
      </c>
    </row>
    <row r="15" spans="1:40" ht="15" customHeight="1" x14ac:dyDescent="0.25">
      <c r="A15" s="43"/>
      <c r="B15" s="43"/>
      <c r="C15" s="43"/>
      <c r="H15" s="5"/>
      <c r="P15" t="s">
        <v>47</v>
      </c>
      <c r="Q15" t="s">
        <v>119</v>
      </c>
    </row>
    <row r="16" spans="1:40" ht="15" customHeight="1" x14ac:dyDescent="0.25">
      <c r="A16" s="40" t="s">
        <v>33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120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59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35</v>
      </c>
    </row>
    <row r="19" spans="1:17" ht="15" customHeight="1" x14ac:dyDescent="0.25">
      <c r="A19" s="51" t="s">
        <v>60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47</v>
      </c>
      <c r="Q19" t="s">
        <v>119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34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64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116</v>
      </c>
      <c r="H23" s="5">
        <f>SUM(H17:H22)</f>
        <v>0</v>
      </c>
      <c r="I23" s="5">
        <f>SUM(I17:I22)</f>
        <v>0</v>
      </c>
      <c r="K23" t="s">
        <v>116</v>
      </c>
      <c r="L23" s="5">
        <f>SUM(L17:L22)</f>
        <v>0</v>
      </c>
      <c r="M23" s="5">
        <f>SUM(M17:M22)</f>
        <v>0</v>
      </c>
      <c r="P23" t="s">
        <v>47</v>
      </c>
      <c r="Q23" t="s">
        <v>119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61</v>
      </c>
      <c r="B27" s="41">
        <f>'Year 1'!$K$70 + 'Year 2'!$K$70 + 'Year 3'!$K$70 + 'Year 4'!$K$70 + 'Year 5'!$K$70</f>
        <v>0</v>
      </c>
      <c r="C27" s="48"/>
      <c r="P27" t="s">
        <v>47</v>
      </c>
      <c r="Q27" t="s">
        <v>119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62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83</v>
      </c>
    </row>
    <row r="31" spans="1:17" ht="15" customHeight="1" x14ac:dyDescent="0.25">
      <c r="A31" s="35" t="s">
        <v>35</v>
      </c>
      <c r="B31" s="35"/>
      <c r="C31" s="37">
        <f>SUM(B33:B42)</f>
        <v>0</v>
      </c>
      <c r="O31" s="35"/>
      <c r="P31" t="s">
        <v>47</v>
      </c>
      <c r="Q31" t="s">
        <v>119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24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25</v>
      </c>
      <c r="B34" s="41">
        <f>'Year 1'!$K$82 + 'Year 2'!$K$82 + 'Year 3'!$K$82 + 'Year 4'!$K$82 + 'Year 5'!$K$82</f>
        <v>0</v>
      </c>
      <c r="C34" s="48"/>
      <c r="O34" s="35" t="s">
        <v>86</v>
      </c>
    </row>
    <row r="35" spans="1:17" ht="15" customHeight="1" x14ac:dyDescent="0.25">
      <c r="A35" s="54" t="s">
        <v>63</v>
      </c>
      <c r="B35" s="41">
        <f>'Year 1'!$K$83 + 'Year 2'!$K$83 + 'Year 3'!$K$83 + 'Year 4'!$K$83 + 'Year 5'!$K$83</f>
        <v>0</v>
      </c>
      <c r="C35" s="48"/>
      <c r="P35" t="s">
        <v>47</v>
      </c>
      <c r="Q35" t="s">
        <v>119</v>
      </c>
    </row>
    <row r="36" spans="1:17" ht="15" customHeight="1" x14ac:dyDescent="0.25">
      <c r="A36" s="54" t="s">
        <v>26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27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67</v>
      </c>
      <c r="B38" s="41">
        <f>'Year 1'!$K$86 + 'Year 2'!$K$86 + 'Year 3'!$K$86 + 'Year 4'!$K$86 + 'Year 5'!$K$86</f>
        <v>0</v>
      </c>
      <c r="C38" s="48"/>
      <c r="O38" s="35" t="s">
        <v>87</v>
      </c>
    </row>
    <row r="39" spans="1:17" ht="15" customHeight="1" x14ac:dyDescent="0.25">
      <c r="A39" s="54" t="s">
        <v>28</v>
      </c>
      <c r="B39" s="41">
        <f>'Year 1'!$K$87 + 'Year 2'!$K$87 + 'Year 3'!$K$87 + 'Year 4'!$K$87 + 'Year 5'!$K$87</f>
        <v>0</v>
      </c>
      <c r="C39" s="48"/>
      <c r="P39" t="s">
        <v>47</v>
      </c>
      <c r="Q39" t="s">
        <v>119</v>
      </c>
    </row>
    <row r="40" spans="1:17" ht="15" customHeight="1" x14ac:dyDescent="0.25">
      <c r="A40" s="55" t="s">
        <v>45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82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46</v>
      </c>
      <c r="B42" s="41">
        <f>'Year 1'!$K$90 + 'Year 2'!$K$90 + 'Year 3'!$K$90 + 'Year 4'!$K$90 + 'Year 5'!$K$90</f>
        <v>0</v>
      </c>
      <c r="C42" s="48"/>
      <c r="O42" s="35" t="s">
        <v>43</v>
      </c>
    </row>
    <row r="43" spans="1:17" ht="15" customHeight="1" x14ac:dyDescent="0.25">
      <c r="A43" s="43"/>
      <c r="B43" s="43"/>
      <c r="C43" s="43"/>
      <c r="P43" t="s">
        <v>47</v>
      </c>
      <c r="Q43" t="s">
        <v>119</v>
      </c>
    </row>
    <row r="44" spans="1:17" ht="15" customHeight="1" x14ac:dyDescent="0.25">
      <c r="A44" s="35" t="s">
        <v>64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2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83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86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87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43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65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Willingham, Charles N</cp:lastModifiedBy>
  <cp:lastPrinted>2014-08-14T22:04:22Z</cp:lastPrinted>
  <dcterms:created xsi:type="dcterms:W3CDTF">2014-02-25T22:23:43Z</dcterms:created>
  <dcterms:modified xsi:type="dcterms:W3CDTF">2019-10-03T12:35:18Z</dcterms:modified>
</cp:coreProperties>
</file>