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edu-my.sharepoint.com/personal/jgurley3_una_edu/Documents/Desktop/"/>
    </mc:Choice>
  </mc:AlternateContent>
  <xr:revisionPtr revIDLastSave="21" documentId="8_{F15B1551-A71B-4353-BD2D-361B0D5FF120}" xr6:coauthVersionLast="36" xr6:coauthVersionMax="36" xr10:uidLastSave="{59821BFF-31F2-4784-8D8A-DCA49C8C6295}"/>
  <bookViews>
    <workbookView xWindow="0" yWindow="0" windowWidth="28800" windowHeight="12225" xr2:uid="{00000000-000D-0000-FFFF-FFFF00000000}"/>
  </bookViews>
  <sheets>
    <sheet name="Year 1" sheetId="1" r:id="rId1"/>
    <sheet name="Year 2" sheetId="9" r:id="rId2"/>
    <sheet name="Year 3" sheetId="10" r:id="rId3"/>
    <sheet name="Year 4" sheetId="11" r:id="rId4"/>
    <sheet name="Year 5" sheetId="12" r:id="rId5"/>
    <sheet name="Cumulative" sheetId="8" r:id="rId6"/>
  </sheets>
  <definedNames>
    <definedName name="_xlnm.Print_Area" localSheetId="5">Cumulative!$A$1:$D$57</definedName>
    <definedName name="_xlnm.Print_Area" localSheetId="0">'Year 1'!$A$1:$K$114</definedName>
    <definedName name="_xlnm.Print_Area" localSheetId="1">'Year 2'!$A$1:$K$114</definedName>
    <definedName name="_xlnm.Print_Area" localSheetId="2">'Year 3'!$A$1:$K$114</definedName>
    <definedName name="_xlnm.Print_Area" localSheetId="3">'Year 4'!$A$1:$K$114</definedName>
    <definedName name="_xlnm.Print_Area" localSheetId="4">'Year 5'!$A$1:$K$114</definedName>
    <definedName name="_xlnm.Print_Titles" localSheetId="5">Cumulative!$1:$2</definedName>
    <definedName name="_xlnm.Print_Titles" localSheetId="0">'Year 1'!$1:$2</definedName>
    <definedName name="_xlnm.Print_Titles" localSheetId="1">'Year 2'!$1:$2</definedName>
    <definedName name="_xlnm.Print_Titles" localSheetId="2">'Year 3'!$1:$2</definedName>
    <definedName name="_xlnm.Print_Titles" localSheetId="3">'Year 4'!$1:$2</definedName>
    <definedName name="_xlnm.Print_Titles" localSheetId="4">'Year 5'!$1:$2</definedName>
  </definedNames>
  <calcPr calcId="191029"/>
</workbook>
</file>

<file path=xl/calcChain.xml><?xml version="1.0" encoding="utf-8"?>
<calcChain xmlns="http://schemas.openxmlformats.org/spreadsheetml/2006/main">
  <c r="J31" i="12" l="1"/>
  <c r="J30" i="12"/>
  <c r="J29" i="12"/>
  <c r="J28" i="12"/>
  <c r="J31" i="11"/>
  <c r="J30" i="11"/>
  <c r="J29" i="11"/>
  <c r="J28" i="11"/>
  <c r="J31" i="10"/>
  <c r="J30" i="10"/>
  <c r="J29" i="10"/>
  <c r="J28" i="10"/>
  <c r="J31" i="9"/>
  <c r="J30" i="9"/>
  <c r="J29" i="9"/>
  <c r="J28" i="9"/>
  <c r="J31" i="1"/>
  <c r="J30" i="1"/>
  <c r="J29" i="1"/>
  <c r="J28" i="1"/>
  <c r="J60" i="12" l="1"/>
  <c r="J59" i="12"/>
  <c r="J58" i="12"/>
  <c r="J56" i="12"/>
  <c r="J55" i="12"/>
  <c r="J54" i="12"/>
  <c r="J53" i="12"/>
  <c r="J60" i="11"/>
  <c r="J59" i="11"/>
  <c r="J58" i="11"/>
  <c r="J56" i="11"/>
  <c r="J55" i="11"/>
  <c r="J54" i="11"/>
  <c r="J53" i="11"/>
  <c r="J60" i="10"/>
  <c r="J59" i="10"/>
  <c r="J58" i="10"/>
  <c r="J56" i="10"/>
  <c r="J55" i="10"/>
  <c r="J54" i="10"/>
  <c r="J53" i="10"/>
  <c r="J60" i="9"/>
  <c r="J59" i="9"/>
  <c r="J58" i="9"/>
  <c r="J56" i="9"/>
  <c r="J55" i="9"/>
  <c r="J54" i="9"/>
  <c r="J53" i="9"/>
  <c r="J59" i="1"/>
  <c r="J60" i="1"/>
  <c r="J58" i="1"/>
  <c r="J54" i="1"/>
  <c r="J55" i="1"/>
  <c r="J56" i="1"/>
  <c r="J53" i="1"/>
  <c r="R18" i="1" l="1"/>
  <c r="Q44" i="8" l="1"/>
  <c r="P44" i="8"/>
  <c r="Q36" i="8"/>
  <c r="P36" i="8"/>
  <c r="P20" i="8"/>
  <c r="Q20" i="8"/>
  <c r="Q16" i="8"/>
  <c r="P16" i="8"/>
  <c r="Q8" i="8"/>
  <c r="P8" i="8"/>
  <c r="O26" i="8"/>
  <c r="M8" i="8"/>
  <c r="L8" i="8"/>
  <c r="K57" i="12"/>
  <c r="K52" i="12"/>
  <c r="K57" i="11"/>
  <c r="K52" i="11"/>
  <c r="K60" i="11" s="1"/>
  <c r="K57" i="10"/>
  <c r="K52" i="10"/>
  <c r="K57" i="9"/>
  <c r="K52" i="9"/>
  <c r="K60" i="12" l="1"/>
  <c r="K60" i="10"/>
  <c r="K60" i="9"/>
  <c r="Q12" i="8" s="1"/>
  <c r="K44" i="12"/>
  <c r="K43" i="12"/>
  <c r="K42" i="12"/>
  <c r="K41" i="12"/>
  <c r="K44" i="11"/>
  <c r="K43" i="11"/>
  <c r="K42" i="11"/>
  <c r="K41" i="11"/>
  <c r="A46" i="8" l="1"/>
  <c r="I102" i="12"/>
  <c r="A102" i="12"/>
  <c r="I102" i="11"/>
  <c r="A102" i="11"/>
  <c r="I102" i="10"/>
  <c r="A102" i="10"/>
  <c r="I102" i="9"/>
  <c r="A102" i="9"/>
  <c r="A102" i="1"/>
  <c r="I102" i="1"/>
  <c r="D23" i="9" l="1"/>
  <c r="A23" i="9"/>
  <c r="C34" i="12" l="1"/>
  <c r="I31" i="12"/>
  <c r="I30" i="12"/>
  <c r="K30" i="12" s="1"/>
  <c r="I29" i="12"/>
  <c r="I28" i="12"/>
  <c r="K28" i="12" s="1"/>
  <c r="I31" i="11"/>
  <c r="I30" i="11"/>
  <c r="K30" i="11" s="1"/>
  <c r="I29" i="11"/>
  <c r="I28" i="11"/>
  <c r="K28" i="11" s="1"/>
  <c r="C34" i="11"/>
  <c r="I31" i="10"/>
  <c r="I30" i="10"/>
  <c r="K30" i="10" s="1"/>
  <c r="I29" i="10"/>
  <c r="C34" i="10"/>
  <c r="I28" i="10"/>
  <c r="C34" i="9"/>
  <c r="I31" i="9"/>
  <c r="I30" i="9"/>
  <c r="K30" i="9" s="1"/>
  <c r="I29" i="9"/>
  <c r="I28" i="9"/>
  <c r="I31" i="1"/>
  <c r="I30" i="1"/>
  <c r="K30" i="1" s="1"/>
  <c r="I29" i="1"/>
  <c r="C34" i="1"/>
  <c r="I28" i="1"/>
  <c r="I12" i="12"/>
  <c r="J26" i="12"/>
  <c r="I26" i="12"/>
  <c r="J12" i="12"/>
  <c r="I26" i="11"/>
  <c r="J12" i="11"/>
  <c r="I12" i="11"/>
  <c r="J26" i="11"/>
  <c r="J26" i="10"/>
  <c r="I26" i="10"/>
  <c r="J12" i="10"/>
  <c r="I12" i="10"/>
  <c r="J12" i="9"/>
  <c r="I12" i="9"/>
  <c r="J26" i="9"/>
  <c r="I26" i="9"/>
  <c r="J23" i="9"/>
  <c r="I23" i="9"/>
  <c r="J24" i="1"/>
  <c r="L20" i="8" s="1"/>
  <c r="I24" i="1"/>
  <c r="L11" i="8" s="1"/>
  <c r="J23" i="1"/>
  <c r="L19" i="8" s="1"/>
  <c r="I23" i="1"/>
  <c r="L10" i="8" s="1"/>
  <c r="J22" i="1"/>
  <c r="I22" i="1"/>
  <c r="J12" i="1"/>
  <c r="H21" i="8" s="1"/>
  <c r="I12" i="1"/>
  <c r="H12" i="8" s="1"/>
  <c r="J11" i="1"/>
  <c r="H20" i="8" s="1"/>
  <c r="I11" i="1"/>
  <c r="H11" i="8" s="1"/>
  <c r="J10" i="1"/>
  <c r="H19" i="8" s="1"/>
  <c r="I10" i="1"/>
  <c r="H10" i="8" s="1"/>
  <c r="J9" i="1"/>
  <c r="H18" i="8" s="1"/>
  <c r="I9" i="1"/>
  <c r="H9" i="8" s="1"/>
  <c r="J8" i="1"/>
  <c r="I8" i="1"/>
  <c r="J26" i="1"/>
  <c r="L22" i="8" s="1"/>
  <c r="I26" i="1"/>
  <c r="L13" i="8" s="1"/>
  <c r="J25" i="1"/>
  <c r="L21" i="8" s="1"/>
  <c r="I25" i="1"/>
  <c r="L12" i="8" s="1"/>
  <c r="M22" i="8" l="1"/>
  <c r="I12" i="8"/>
  <c r="I21" i="8"/>
  <c r="L18" i="8"/>
  <c r="I33" i="1"/>
  <c r="L9" i="8"/>
  <c r="L14" i="8" s="1"/>
  <c r="M13" i="8"/>
  <c r="H8" i="8"/>
  <c r="I13" i="1"/>
  <c r="H17" i="8"/>
  <c r="J13" i="1"/>
  <c r="K28" i="10"/>
  <c r="K31" i="12"/>
  <c r="K29" i="12"/>
  <c r="K31" i="11"/>
  <c r="K29" i="11"/>
  <c r="K31" i="10"/>
  <c r="K29" i="10"/>
  <c r="K31" i="9"/>
  <c r="K29" i="9"/>
  <c r="K28" i="9"/>
  <c r="K31" i="1"/>
  <c r="K29" i="1"/>
  <c r="K28" i="1"/>
  <c r="D23" i="10"/>
  <c r="D8" i="9"/>
  <c r="D25" i="9"/>
  <c r="D24" i="9"/>
  <c r="D22" i="9"/>
  <c r="D11" i="9"/>
  <c r="D10" i="9"/>
  <c r="D10" i="10" s="1"/>
  <c r="D9" i="9"/>
  <c r="H13" i="8" l="1"/>
  <c r="I35" i="1"/>
  <c r="H22" i="8"/>
  <c r="H23" i="8" s="1"/>
  <c r="H14" i="8"/>
  <c r="J11" i="9"/>
  <c r="I11" i="9"/>
  <c r="J10" i="10"/>
  <c r="I10" i="10"/>
  <c r="J22" i="9"/>
  <c r="I22" i="9"/>
  <c r="D11" i="10"/>
  <c r="D10" i="11"/>
  <c r="J24" i="9"/>
  <c r="I24" i="9"/>
  <c r="D22" i="10"/>
  <c r="J23" i="10"/>
  <c r="I23" i="10"/>
  <c r="J25" i="9"/>
  <c r="I25" i="9"/>
  <c r="D24" i="10"/>
  <c r="D23" i="11"/>
  <c r="J8" i="9"/>
  <c r="I8" i="9"/>
  <c r="I9" i="9"/>
  <c r="J9" i="9"/>
  <c r="D8" i="10"/>
  <c r="D25" i="10"/>
  <c r="J10" i="9"/>
  <c r="I10" i="9"/>
  <c r="D9" i="10"/>
  <c r="I21" i="1"/>
  <c r="J21" i="1" s="1"/>
  <c r="A22" i="9"/>
  <c r="A25" i="9"/>
  <c r="A25" i="10" s="1"/>
  <c r="A25" i="11" s="1"/>
  <c r="A25" i="12" s="1"/>
  <c r="K25" i="1"/>
  <c r="L17" i="8" l="1"/>
  <c r="L23" i="8" s="1"/>
  <c r="J33" i="1"/>
  <c r="J35" i="1" s="1"/>
  <c r="K25" i="9"/>
  <c r="J13" i="9"/>
  <c r="I13" i="9"/>
  <c r="I21" i="10"/>
  <c r="J9" i="10"/>
  <c r="I9" i="10"/>
  <c r="D9" i="11"/>
  <c r="J23" i="11"/>
  <c r="I23" i="11"/>
  <c r="D23" i="12"/>
  <c r="J22" i="10"/>
  <c r="I22" i="10"/>
  <c r="D22" i="11"/>
  <c r="J25" i="10"/>
  <c r="I25" i="10"/>
  <c r="D25" i="11"/>
  <c r="J24" i="10"/>
  <c r="I24" i="10"/>
  <c r="D24" i="11"/>
  <c r="I21" i="9"/>
  <c r="I8" i="10"/>
  <c r="J8" i="10"/>
  <c r="D8" i="11"/>
  <c r="J10" i="11"/>
  <c r="I10" i="11"/>
  <c r="D10" i="12"/>
  <c r="J11" i="10"/>
  <c r="I11" i="10"/>
  <c r="D11" i="11"/>
  <c r="I13" i="10" l="1"/>
  <c r="J21" i="9"/>
  <c r="I33" i="9"/>
  <c r="I35" i="9" s="1"/>
  <c r="J21" i="10"/>
  <c r="J33" i="10" s="1"/>
  <c r="I33" i="10"/>
  <c r="I35" i="10" s="1"/>
  <c r="J13" i="10"/>
  <c r="K25" i="10"/>
  <c r="I8" i="11"/>
  <c r="J8" i="11"/>
  <c r="D8" i="12"/>
  <c r="J9" i="11"/>
  <c r="I9" i="11"/>
  <c r="D9" i="12"/>
  <c r="I11" i="11"/>
  <c r="J11" i="11"/>
  <c r="D11" i="12"/>
  <c r="I22" i="11"/>
  <c r="J22" i="11"/>
  <c r="D22" i="12"/>
  <c r="I24" i="11"/>
  <c r="J24" i="11"/>
  <c r="D24" i="12"/>
  <c r="I21" i="12"/>
  <c r="I21" i="11"/>
  <c r="I10" i="12"/>
  <c r="I10" i="8" s="1"/>
  <c r="J10" i="12"/>
  <c r="I19" i="8" s="1"/>
  <c r="J23" i="12"/>
  <c r="M19" i="8" s="1"/>
  <c r="I23" i="12"/>
  <c r="M10" i="8" s="1"/>
  <c r="I25" i="11"/>
  <c r="J25" i="11"/>
  <c r="D25" i="12"/>
  <c r="K44" i="10"/>
  <c r="K43" i="10"/>
  <c r="K42" i="10"/>
  <c r="K41" i="10"/>
  <c r="K44" i="9"/>
  <c r="K43" i="9"/>
  <c r="K42" i="9"/>
  <c r="K41" i="9"/>
  <c r="K44" i="1"/>
  <c r="K43" i="1"/>
  <c r="K42" i="1"/>
  <c r="K41" i="1"/>
  <c r="J33" i="9" l="1"/>
  <c r="J35" i="9" s="1"/>
  <c r="M12" i="8"/>
  <c r="I9" i="8"/>
  <c r="J13" i="11"/>
  <c r="J35" i="10"/>
  <c r="I13" i="11"/>
  <c r="J21" i="11"/>
  <c r="J33" i="11" s="1"/>
  <c r="I33" i="11"/>
  <c r="J21" i="12"/>
  <c r="I25" i="12"/>
  <c r="J25" i="12"/>
  <c r="M21" i="8" s="1"/>
  <c r="K25" i="11"/>
  <c r="I11" i="12"/>
  <c r="I11" i="8" s="1"/>
  <c r="J11" i="12"/>
  <c r="I20" i="8" s="1"/>
  <c r="I24" i="12"/>
  <c r="M11" i="8" s="1"/>
  <c r="J24" i="12"/>
  <c r="M20" i="8" s="1"/>
  <c r="J9" i="12"/>
  <c r="I18" i="8" s="1"/>
  <c r="I9" i="12"/>
  <c r="I22" i="12"/>
  <c r="M9" i="8" s="1"/>
  <c r="M14" i="8" s="1"/>
  <c r="J22" i="12"/>
  <c r="M18" i="8" s="1"/>
  <c r="I8" i="12"/>
  <c r="I8" i="8" s="1"/>
  <c r="J8" i="12"/>
  <c r="A24" i="9"/>
  <c r="A24" i="10" s="1"/>
  <c r="A24" i="11" s="1"/>
  <c r="A24" i="12" s="1"/>
  <c r="A23" i="10"/>
  <c r="A23" i="11" s="1"/>
  <c r="A23" i="12" s="1"/>
  <c r="A22" i="10"/>
  <c r="A22" i="11" s="1"/>
  <c r="A22" i="12" s="1"/>
  <c r="A21" i="9"/>
  <c r="A21" i="10" s="1"/>
  <c r="A21" i="11" s="1"/>
  <c r="A21" i="12" s="1"/>
  <c r="A11" i="9"/>
  <c r="A11" i="10" s="1"/>
  <c r="A11" i="11" s="1"/>
  <c r="A11" i="12" s="1"/>
  <c r="A10" i="9"/>
  <c r="A10" i="10" s="1"/>
  <c r="A10" i="11" s="1"/>
  <c r="A10" i="12" s="1"/>
  <c r="A9" i="9"/>
  <c r="A9" i="10" s="1"/>
  <c r="A9" i="11" s="1"/>
  <c r="A9" i="12" s="1"/>
  <c r="A8" i="9"/>
  <c r="A8" i="10" s="1"/>
  <c r="A8" i="11" s="1"/>
  <c r="A8" i="12" s="1"/>
  <c r="M17" i="8" l="1"/>
  <c r="M23" i="8" s="1"/>
  <c r="J13" i="12"/>
  <c r="I22" i="8" s="1"/>
  <c r="J35" i="11"/>
  <c r="I17" i="8"/>
  <c r="I33" i="12"/>
  <c r="I13" i="12"/>
  <c r="I35" i="12" s="1"/>
  <c r="I35" i="11"/>
  <c r="J33" i="12"/>
  <c r="K25" i="12"/>
  <c r="C54" i="8"/>
  <c r="C50" i="8"/>
  <c r="B29" i="8"/>
  <c r="K90" i="12"/>
  <c r="K89" i="12"/>
  <c r="K88" i="12"/>
  <c r="K87" i="12"/>
  <c r="K86" i="12"/>
  <c r="K85" i="12"/>
  <c r="K84" i="12"/>
  <c r="K83" i="12"/>
  <c r="K82" i="12"/>
  <c r="K81" i="12"/>
  <c r="K80" i="12"/>
  <c r="K79" i="12"/>
  <c r="K70" i="12"/>
  <c r="K69" i="12"/>
  <c r="K68" i="12"/>
  <c r="K67" i="12"/>
  <c r="K66" i="12"/>
  <c r="K26" i="12"/>
  <c r="K12" i="12"/>
  <c r="K90" i="11"/>
  <c r="K89" i="11"/>
  <c r="K88" i="11"/>
  <c r="K87" i="11"/>
  <c r="K86" i="11"/>
  <c r="K85" i="11"/>
  <c r="K84" i="11"/>
  <c r="K83" i="11"/>
  <c r="K82" i="11"/>
  <c r="K81" i="11"/>
  <c r="K80" i="11"/>
  <c r="K79" i="11"/>
  <c r="K70" i="11"/>
  <c r="K69" i="11"/>
  <c r="K68" i="11"/>
  <c r="K67" i="11"/>
  <c r="K66" i="11"/>
  <c r="K26" i="11"/>
  <c r="K12" i="11"/>
  <c r="K90" i="10"/>
  <c r="K89" i="10"/>
  <c r="K88" i="10"/>
  <c r="K87" i="10"/>
  <c r="K86" i="10"/>
  <c r="K85" i="10"/>
  <c r="K84" i="10"/>
  <c r="K83" i="10"/>
  <c r="K82" i="10"/>
  <c r="K81" i="10"/>
  <c r="K80" i="10"/>
  <c r="K79" i="10"/>
  <c r="K70" i="10"/>
  <c r="K69" i="10"/>
  <c r="K68" i="10"/>
  <c r="K67" i="10"/>
  <c r="K66" i="10"/>
  <c r="K73" i="10" s="1"/>
  <c r="K47" i="10"/>
  <c r="K26" i="10"/>
  <c r="K12" i="10"/>
  <c r="J35" i="12" l="1"/>
  <c r="I23" i="8"/>
  <c r="I13" i="8"/>
  <c r="I14" i="8" s="1"/>
  <c r="K47" i="12"/>
  <c r="K73" i="12"/>
  <c r="K73" i="11"/>
  <c r="K94" i="12"/>
  <c r="K47" i="11"/>
  <c r="K94" i="10"/>
  <c r="K23" i="10"/>
  <c r="K21" i="10"/>
  <c r="K24" i="10"/>
  <c r="K94" i="11"/>
  <c r="K11" i="10" l="1"/>
  <c r="K11" i="11"/>
  <c r="K10" i="11"/>
  <c r="K22" i="10"/>
  <c r="K34" i="10" s="1"/>
  <c r="K9" i="10"/>
  <c r="K8" i="10"/>
  <c r="K10" i="10"/>
  <c r="K24" i="12" l="1"/>
  <c r="K23" i="11"/>
  <c r="K22" i="11"/>
  <c r="K15" i="10"/>
  <c r="K36" i="10" s="1"/>
  <c r="J102" i="10" s="1"/>
  <c r="K24" i="11"/>
  <c r="K21" i="11"/>
  <c r="K8" i="11"/>
  <c r="K9" i="11"/>
  <c r="K34" i="11" l="1"/>
  <c r="K102" i="10"/>
  <c r="K106" i="10" s="1"/>
  <c r="K8" i="12"/>
  <c r="K11" i="12"/>
  <c r="K10" i="12"/>
  <c r="K15" i="11"/>
  <c r="K9" i="12"/>
  <c r="K21" i="12"/>
  <c r="K23" i="12"/>
  <c r="K22" i="12"/>
  <c r="K96" i="10"/>
  <c r="K34" i="12" l="1"/>
  <c r="K108" i="10"/>
  <c r="K112" i="10" s="1"/>
  <c r="K15" i="12"/>
  <c r="K36" i="11"/>
  <c r="J102" i="11" s="1"/>
  <c r="K90" i="9"/>
  <c r="K89" i="9"/>
  <c r="K88" i="9"/>
  <c r="K87" i="9"/>
  <c r="K86" i="9"/>
  <c r="K85" i="9"/>
  <c r="K84" i="9"/>
  <c r="K83" i="9"/>
  <c r="K82" i="9"/>
  <c r="K81" i="9"/>
  <c r="K80" i="9"/>
  <c r="K79" i="9"/>
  <c r="K70" i="9"/>
  <c r="K69" i="9"/>
  <c r="K68" i="9"/>
  <c r="K67" i="9"/>
  <c r="K66" i="9"/>
  <c r="K26" i="9"/>
  <c r="K21" i="9"/>
  <c r="K12" i="9"/>
  <c r="K11" i="9"/>
  <c r="K8" i="9"/>
  <c r="K90" i="1"/>
  <c r="B42" i="8" s="1"/>
  <c r="K89" i="1"/>
  <c r="B41" i="8" s="1"/>
  <c r="K88" i="1"/>
  <c r="K87" i="1"/>
  <c r="B39" i="8" s="1"/>
  <c r="K86" i="1"/>
  <c r="K85" i="1"/>
  <c r="B37" i="8" s="1"/>
  <c r="K84" i="1"/>
  <c r="K83" i="1"/>
  <c r="K82" i="1"/>
  <c r="B34" i="8" s="1"/>
  <c r="K81" i="1"/>
  <c r="K80" i="1"/>
  <c r="K79" i="1"/>
  <c r="K70" i="1"/>
  <c r="K69" i="1"/>
  <c r="B26" i="8" s="1"/>
  <c r="K68" i="1"/>
  <c r="K67" i="1"/>
  <c r="K66" i="1"/>
  <c r="B23" i="8" s="1"/>
  <c r="B24" i="8" l="1"/>
  <c r="B35" i="8"/>
  <c r="B27" i="8"/>
  <c r="B38" i="8"/>
  <c r="B40" i="8"/>
  <c r="B25" i="8"/>
  <c r="B36" i="8"/>
  <c r="K73" i="9"/>
  <c r="K94" i="9"/>
  <c r="K96" i="11"/>
  <c r="K102" i="11"/>
  <c r="K106" i="11" s="1"/>
  <c r="K36" i="12"/>
  <c r="J102" i="12" s="1"/>
  <c r="K47" i="9"/>
  <c r="B33" i="8"/>
  <c r="K24" i="9"/>
  <c r="K22" i="9"/>
  <c r="K10" i="9"/>
  <c r="K23" i="9"/>
  <c r="K9" i="9"/>
  <c r="K34" i="9" l="1"/>
  <c r="K96" i="12"/>
  <c r="K102" i="12"/>
  <c r="K106" i="12" s="1"/>
  <c r="K108" i="11"/>
  <c r="K112" i="11" s="1"/>
  <c r="K15" i="9"/>
  <c r="K57" i="1"/>
  <c r="B19" i="8" s="1"/>
  <c r="K52" i="1"/>
  <c r="B18" i="8" s="1"/>
  <c r="K108" i="12" l="1"/>
  <c r="K112" i="12" s="1"/>
  <c r="K36" i="9"/>
  <c r="J102" i="9" s="1"/>
  <c r="K60" i="1"/>
  <c r="P12" i="8" s="1"/>
  <c r="C31" i="8"/>
  <c r="C21" i="8"/>
  <c r="K12" i="1"/>
  <c r="K94" i="1"/>
  <c r="K73" i="1"/>
  <c r="K102" i="9" l="1"/>
  <c r="K106" i="9" s="1"/>
  <c r="Q28" i="8" s="1"/>
  <c r="K96" i="9"/>
  <c r="Q24" i="8" s="1"/>
  <c r="C16" i="8"/>
  <c r="K26" i="1"/>
  <c r="K47" i="1"/>
  <c r="C14" i="8" s="1"/>
  <c r="B10" i="8"/>
  <c r="K108" i="9" l="1"/>
  <c r="K11" i="1"/>
  <c r="K10" i="1"/>
  <c r="K24" i="1"/>
  <c r="K8" i="1"/>
  <c r="K23" i="1"/>
  <c r="K21" i="1"/>
  <c r="K22" i="1"/>
  <c r="K9" i="1"/>
  <c r="K112" i="9" l="1"/>
  <c r="Q40" i="8" s="1"/>
  <c r="Q32" i="8"/>
  <c r="K34" i="1"/>
  <c r="C8" i="8" s="1"/>
  <c r="K15" i="1"/>
  <c r="C6" i="8" s="1"/>
  <c r="K36" i="1" l="1"/>
  <c r="J102" i="1" s="1"/>
  <c r="K96" i="1" l="1"/>
  <c r="P24" i="8" s="1"/>
  <c r="K102" i="1"/>
  <c r="K106" i="1" s="1"/>
  <c r="C12" i="8"/>
  <c r="C44" i="8" s="1"/>
  <c r="C46" i="8" l="1"/>
  <c r="C48" i="8" s="1"/>
  <c r="C52" i="8" s="1"/>
  <c r="C57" i="8" s="1"/>
  <c r="P28" i="8"/>
  <c r="K108" i="1"/>
  <c r="K112" i="1" l="1"/>
  <c r="P40" i="8" s="1"/>
  <c r="P32" i="8"/>
</calcChain>
</file>

<file path=xl/sharedStrings.xml><?xml version="1.0" encoding="utf-8"?>
<sst xmlns="http://schemas.openxmlformats.org/spreadsheetml/2006/main" count="691" uniqueCount="119">
  <si>
    <t>Name</t>
  </si>
  <si>
    <t>Click on row number to insert rows above</t>
  </si>
  <si>
    <t># of Pers</t>
  </si>
  <si>
    <t>Position</t>
  </si>
  <si>
    <t>Total Key Personnel</t>
  </si>
  <si>
    <t>Total Other Personnel</t>
  </si>
  <si>
    <t>Total Salary, Wages and Fringe Benefits</t>
  </si>
  <si>
    <t>Total Number of Other Personnel</t>
  </si>
  <si>
    <t>Office of Sponsored Programs Grant Application Budget Builder</t>
  </si>
  <si>
    <t>Description</t>
  </si>
  <si>
    <t>Qty</t>
  </si>
  <si>
    <t>Item Cost</t>
  </si>
  <si>
    <t>Total Cost</t>
  </si>
  <si>
    <t>Travel</t>
  </si>
  <si>
    <t>Domestic Travel</t>
  </si>
  <si>
    <t>Foreign Travel</t>
  </si>
  <si>
    <t>Tuition/Fees/Health Insurance</t>
  </si>
  <si>
    <t>Stipends</t>
  </si>
  <si>
    <t>Subsistence</t>
  </si>
  <si>
    <t>Other:</t>
  </si>
  <si>
    <t>Total Equipment</t>
  </si>
  <si>
    <t>Total Participant/Trainee Support Costs</t>
  </si>
  <si>
    <t>Materials and Supplies</t>
  </si>
  <si>
    <t>Publication Costs</t>
  </si>
  <si>
    <t>IT/Computer Services</t>
  </si>
  <si>
    <t>Subawards/Consortium/Contractual Costs</t>
  </si>
  <si>
    <t>Alterations and Renovations</t>
  </si>
  <si>
    <t>Total Other Direct Costs</t>
  </si>
  <si>
    <t>A.  Key Personnel</t>
  </si>
  <si>
    <t>B.  Other Personnel</t>
  </si>
  <si>
    <t>C.  Equipment - List items with Item Cost &gt; $5,000 or Qty X Item Cost &gt; $5,000</t>
  </si>
  <si>
    <t>D.  Travel</t>
  </si>
  <si>
    <t>E.  Participant/Trainee Support Costs</t>
  </si>
  <si>
    <t>F.  Other Direct Costs</t>
  </si>
  <si>
    <t>Total Direct Costs (A through F)</t>
  </si>
  <si>
    <t>G.  Direct Costs</t>
  </si>
  <si>
    <t>H.  Indirect Costs</t>
  </si>
  <si>
    <t>Indirect Cost Type</t>
  </si>
  <si>
    <t>Rate</t>
  </si>
  <si>
    <t>Ind Cost Base</t>
  </si>
  <si>
    <t>Total Indirect Costs</t>
  </si>
  <si>
    <t>J.  Fee</t>
  </si>
  <si>
    <t>Type of Travel</t>
  </si>
  <si>
    <t>Summer Institute Lodging and Meals</t>
  </si>
  <si>
    <t>Honoraria</t>
  </si>
  <si>
    <t>Year 1</t>
  </si>
  <si>
    <t>Year 2</t>
  </si>
  <si>
    <t>Base Annual Salary</t>
  </si>
  <si>
    <t>Salary Cost</t>
  </si>
  <si>
    <t>Fringe Cost</t>
  </si>
  <si>
    <t>Year 3</t>
  </si>
  <si>
    <t>Year 4</t>
  </si>
  <si>
    <t>Year 5</t>
  </si>
  <si>
    <t>OSP Grant Application Budget Builder</t>
  </si>
  <si>
    <t>Item Amt/Cost</t>
  </si>
  <si>
    <t>Total Salary, Wages and Fringe Benefits (A + B)</t>
  </si>
  <si>
    <t>C.  Equipment</t>
  </si>
  <si>
    <t>Domestic</t>
  </si>
  <si>
    <t>Foreign</t>
  </si>
  <si>
    <t>Other</t>
  </si>
  <si>
    <t>Number of Participants/Trainees</t>
  </si>
  <si>
    <t>Consultant Services</t>
  </si>
  <si>
    <t>G.  Direct Costs (A through F)</t>
  </si>
  <si>
    <t>Total Cumulative Budget</t>
  </si>
  <si>
    <t>Cumulative Budget All Years</t>
  </si>
  <si>
    <t>Equipment or Facility Rental/User Fees</t>
  </si>
  <si>
    <t>Mileage</t>
  </si>
  <si>
    <t>Trip Total</t>
  </si>
  <si>
    <t>Lodging</t>
  </si>
  <si>
    <t>Rental Car</t>
  </si>
  <si>
    <t>Airfare</t>
  </si>
  <si>
    <t># Da</t>
  </si>
  <si>
    <t># People</t>
  </si>
  <si>
    <t>Per Pers</t>
  </si>
  <si>
    <t>Per Da</t>
  </si>
  <si>
    <t>= cells to be entered by PI</t>
  </si>
  <si>
    <t>Per Diem</t>
  </si>
  <si>
    <t># Course Buyouts</t>
  </si>
  <si>
    <t># Units</t>
  </si>
  <si>
    <t>Per Unit Cost</t>
  </si>
  <si>
    <t>Summer Institute College Tour and Cultural Experience</t>
  </si>
  <si>
    <t>I.  Total Direct and Indirect Costs Requested in Grant Proposal (G + H)</t>
  </si>
  <si>
    <t>J.  Matching Contribution</t>
  </si>
  <si>
    <t>L.  Fee</t>
  </si>
  <si>
    <t>J.  Total Matching Contributions</t>
  </si>
  <si>
    <t>K.  Total Program Costs (I + J)</t>
  </si>
  <si>
    <t>K.  Total Program Cost (I + J)</t>
  </si>
  <si>
    <t>9-Mo Contract</t>
  </si>
  <si>
    <t># Calendar Months</t>
  </si>
  <si>
    <t># Months</t>
  </si>
  <si>
    <t>POV</t>
  </si>
  <si>
    <t xml:space="preserve">  </t>
  </si>
  <si>
    <t>Adjunct Professor/Instructor</t>
  </si>
  <si>
    <t>Values for Calculations Used in Yr 1-5 tabs</t>
  </si>
  <si>
    <t>Calendar/Academic Year Fringe Rate:</t>
  </si>
  <si>
    <t>Indirect Rate:</t>
  </si>
  <si>
    <t>(Outside of Print Area)</t>
  </si>
  <si>
    <t>Cost of Living Increase (applied Yr 2-5):</t>
  </si>
  <si>
    <t>Academic Year Course Buyout Rate:</t>
  </si>
  <si>
    <t>Hourly Rate</t>
  </si>
  <si>
    <t>Student Worker</t>
  </si>
  <si>
    <t>Total # Hrs per Pers</t>
  </si>
  <si>
    <t>Item</t>
  </si>
  <si>
    <t xml:space="preserve">Item </t>
  </si>
  <si>
    <t xml:space="preserve">Item  </t>
  </si>
  <si>
    <t>Standard rate:</t>
  </si>
  <si>
    <t>Modified Indirect: Enter rate ONLY IF standard rate is NOT to be used:</t>
  </si>
  <si>
    <t>Default values: Not to be Modified without Prior Approval</t>
  </si>
  <si>
    <t>Subtotal</t>
  </si>
  <si>
    <t>Registration</t>
  </si>
  <si>
    <t>Parking/Transp</t>
  </si>
  <si>
    <t>Year 2-5</t>
  </si>
  <si>
    <t>Fringe</t>
  </si>
  <si>
    <t>Budget: Year 1 &amp; Year 2-5</t>
  </si>
  <si>
    <t>Academic/Summer Extra Service Pay</t>
  </si>
  <si>
    <t>Extra Service Pay Fringe Rate:</t>
  </si>
  <si>
    <t>9-mo Empl Extra Service Pay 1-Month Salary Rate:</t>
  </si>
  <si>
    <t>12-Mo</t>
  </si>
  <si>
    <t>Version: 01-24-2023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</si>
</sst>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0.0000"/>
  </numFmts>
  <fonts count="14" x14ac:knownFonts="1"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4" fontId="0" fillId="2" borderId="0" xfId="0" applyNumberFormat="1" applyFill="1"/>
    <xf numFmtId="164" fontId="0" fillId="2" borderId="0" xfId="0" applyNumberFormat="1" applyFill="1"/>
    <xf numFmtId="4" fontId="0" fillId="0" borderId="0" xfId="0" applyNumberForma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4" fontId="0" fillId="0" borderId="0" xfId="0" applyNumberFormat="1" applyFill="1"/>
    <xf numFmtId="164" fontId="0" fillId="0" borderId="0" xfId="0" applyNumberFormat="1" applyFill="1"/>
    <xf numFmtId="4" fontId="0" fillId="0" borderId="1" xfId="0" applyNumberFormat="1" applyBorder="1"/>
    <xf numFmtId="165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0" fontId="1" fillId="2" borderId="0" xfId="0" applyFont="1" applyFill="1" applyBorder="1"/>
    <xf numFmtId="0" fontId="0" fillId="0" borderId="0" xfId="0" quotePrefix="1"/>
    <xf numFmtId="0" fontId="0" fillId="0" borderId="0" xfId="0" applyFill="1"/>
    <xf numFmtId="0" fontId="0" fillId="0" borderId="1" xfId="0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ill="1" applyBorder="1"/>
    <xf numFmtId="165" fontId="6" fillId="0" borderId="0" xfId="0" applyNumberFormat="1" applyFont="1"/>
    <xf numFmtId="165" fontId="5" fillId="0" borderId="0" xfId="0" applyNumberFormat="1" applyFont="1"/>
    <xf numFmtId="10" fontId="0" fillId="0" borderId="0" xfId="0" applyNumberFormat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/>
    <xf numFmtId="0" fontId="9" fillId="0" borderId="0" xfId="0" applyFont="1" applyAlignment="1"/>
    <xf numFmtId="0" fontId="9" fillId="0" borderId="0" xfId="0" applyFont="1" applyAlignment="1">
      <alignment horizontal="left" indent="4"/>
    </xf>
    <xf numFmtId="0" fontId="9" fillId="0" borderId="0" xfId="0" applyFont="1" applyAlignment="1">
      <alignment horizontal="left"/>
    </xf>
    <xf numFmtId="4" fontId="0" fillId="0" borderId="0" xfId="0" applyNumberFormat="1" applyFont="1"/>
    <xf numFmtId="0" fontId="7" fillId="0" borderId="0" xfId="0" applyFont="1" applyFill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3" fontId="10" fillId="0" borderId="0" xfId="0" applyNumberFormat="1" applyFont="1"/>
    <xf numFmtId="4" fontId="9" fillId="0" borderId="0" xfId="0" applyNumberFormat="1" applyFont="1" applyAlignment="1"/>
    <xf numFmtId="4" fontId="7" fillId="0" borderId="0" xfId="0" applyNumberFormat="1" applyFont="1" applyFill="1"/>
    <xf numFmtId="165" fontId="9" fillId="0" borderId="0" xfId="0" applyNumberFormat="1" applyFont="1"/>
    <xf numFmtId="0" fontId="7" fillId="0" borderId="0" xfId="0" applyFont="1" applyBorder="1"/>
    <xf numFmtId="0" fontId="0" fillId="0" borderId="0" xfId="0" applyFont="1" applyAlignment="1">
      <alignment horizontal="left" indent="4"/>
    </xf>
    <xf numFmtId="0" fontId="0" fillId="0" borderId="0" xfId="0" applyFont="1" applyFill="1" applyAlignment="1">
      <alignment horizontal="left" indent="4"/>
    </xf>
    <xf numFmtId="3" fontId="0" fillId="0" borderId="0" xfId="0" applyNumberFormat="1" applyFont="1"/>
    <xf numFmtId="0" fontId="7" fillId="0" borderId="0" xfId="0" applyFont="1" applyAlignment="1">
      <alignment horizontal="left" indent="4"/>
    </xf>
    <xf numFmtId="0" fontId="7" fillId="0" borderId="0" xfId="0" applyFont="1" applyFill="1" applyAlignment="1">
      <alignment horizontal="left" indent="4"/>
    </xf>
    <xf numFmtId="0" fontId="9" fillId="0" borderId="0" xfId="0" applyFont="1" applyAlignment="1">
      <alignment horizontal="right"/>
    </xf>
    <xf numFmtId="4" fontId="9" fillId="0" borderId="2" xfId="0" applyNumberFormat="1" applyFont="1" applyBorder="1"/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/>
    <xf numFmtId="0" fontId="0" fillId="2" borderId="0" xfId="0" applyFill="1" applyAlignment="1"/>
    <xf numFmtId="0" fontId="0" fillId="0" borderId="0" xfId="0" quotePrefix="1" applyAlignment="1">
      <alignment horizontal="left" indent="1"/>
    </xf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left" indent="1"/>
    </xf>
    <xf numFmtId="3" fontId="0" fillId="2" borderId="0" xfId="0" applyNumberFormat="1" applyFill="1"/>
    <xf numFmtId="3" fontId="0" fillId="2" borderId="0" xfId="0" applyNumberFormat="1" applyFill="1" applyAlignment="1"/>
    <xf numFmtId="165" fontId="3" fillId="2" borderId="0" xfId="0" applyNumberFormat="1" applyFont="1" applyFill="1"/>
    <xf numFmtId="165" fontId="3" fillId="0" borderId="0" xfId="0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66" fontId="0" fillId="2" borderId="7" xfId="0" applyNumberFormat="1" applyFill="1" applyBorder="1"/>
    <xf numFmtId="166" fontId="0" fillId="0" borderId="7" xfId="0" applyNumberForma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4" fontId="6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horizontal="center" wrapText="1"/>
    </xf>
    <xf numFmtId="0" fontId="0" fillId="0" borderId="0" xfId="0" applyFont="1" applyFill="1"/>
    <xf numFmtId="4" fontId="6" fillId="0" borderId="0" xfId="0" applyNumberFormat="1" applyFont="1" applyAlignment="1">
      <alignment horizontal="center" vertical="center"/>
    </xf>
    <xf numFmtId="4" fontId="0" fillId="2" borderId="0" xfId="0" applyNumberFormat="1" applyFont="1" applyFill="1"/>
    <xf numFmtId="164" fontId="0" fillId="2" borderId="0" xfId="0" applyNumberFormat="1" applyFont="1" applyFill="1"/>
    <xf numFmtId="164" fontId="0" fillId="0" borderId="0" xfId="0" applyNumberFormat="1" applyFont="1" applyFill="1"/>
    <xf numFmtId="0" fontId="0" fillId="2" borderId="0" xfId="0" applyFont="1" applyFill="1" applyBorder="1"/>
    <xf numFmtId="1" fontId="0" fillId="2" borderId="0" xfId="0" applyNumberFormat="1" applyFont="1" applyFill="1"/>
    <xf numFmtId="166" fontId="0" fillId="2" borderId="10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indent="1"/>
    </xf>
    <xf numFmtId="165" fontId="0" fillId="0" borderId="0" xfId="0" applyNumberFormat="1" applyFill="1"/>
    <xf numFmtId="10" fontId="0" fillId="0" borderId="0" xfId="0" applyNumberFormat="1" applyFill="1"/>
    <xf numFmtId="10" fontId="0" fillId="0" borderId="0" xfId="0" quotePrefix="1" applyNumberFormat="1" applyFill="1"/>
    <xf numFmtId="0" fontId="7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0" fillId="2" borderId="0" xfId="0" applyFill="1" applyAlignment="1">
      <alignment horizontal="left" indent="1"/>
    </xf>
    <xf numFmtId="0" fontId="0" fillId="0" borderId="11" xfId="0" applyBorder="1"/>
    <xf numFmtId="0" fontId="6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0" fillId="2" borderId="0" xfId="0" applyNumberForma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left" indent="1"/>
    </xf>
    <xf numFmtId="0" fontId="0" fillId="0" borderId="0" xfId="0" applyFill="1" applyAlignment="1">
      <alignment horizontal="left"/>
    </xf>
    <xf numFmtId="0" fontId="6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34290</xdr:colOff>
      <xdr:row>1</xdr:row>
      <xdr:rowOff>187069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19050</xdr:colOff>
      <xdr:row>1</xdr:row>
      <xdr:rowOff>173734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0</xdr:row>
      <xdr:rowOff>19050</xdr:rowOff>
    </xdr:from>
    <xdr:to>
      <xdr:col>4</xdr:col>
      <xdr:colOff>0</xdr:colOff>
      <xdr:row>2</xdr:row>
      <xdr:rowOff>15619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1" y="19050"/>
          <a:ext cx="457199" cy="768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workbookViewId="0">
      <selection activeCell="M25" sqref="M25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0.42578125" customWidth="1"/>
    <col min="5" max="5" width="7.5703125" customWidth="1"/>
    <col min="6" max="6" width="8.7109375" customWidth="1"/>
    <col min="8" max="8" width="8.28515625" bestFit="1" customWidth="1"/>
    <col min="9" max="9" width="14" bestFit="1" customWidth="1"/>
    <col min="10" max="10" width="12.42578125" customWidth="1"/>
    <col min="11" max="11" width="15.85546875" customWidth="1"/>
    <col min="12" max="12" width="12.42578125" customWidth="1"/>
    <col min="14" max="14" width="12.7109375" customWidth="1"/>
    <col min="16" max="16" width="24.42578125" customWidth="1"/>
    <col min="17" max="17" width="9.140625" customWidth="1"/>
  </cols>
  <sheetData>
    <row r="1" spans="1:18" ht="48" customHeight="1" x14ac:dyDescent="0.25">
      <c r="A1" s="111" t="s">
        <v>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8" x14ac:dyDescent="0.25">
      <c r="A2" s="12"/>
      <c r="B2" s="103"/>
      <c r="C2" s="25"/>
      <c r="D2" s="24"/>
      <c r="E2" s="25"/>
      <c r="F2" s="2"/>
      <c r="G2" s="64" t="s">
        <v>75</v>
      </c>
      <c r="J2" s="115" t="s">
        <v>45</v>
      </c>
      <c r="K2" s="115"/>
    </row>
    <row r="3" spans="1:18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8" ht="19.5" thickBot="1" x14ac:dyDescent="0.35">
      <c r="A4" s="8" t="s">
        <v>28</v>
      </c>
      <c r="B4" s="8"/>
      <c r="C4" s="8"/>
      <c r="D4" s="9"/>
      <c r="E4" s="108" t="s">
        <v>117</v>
      </c>
      <c r="F4" s="119" t="s">
        <v>87</v>
      </c>
      <c r="G4" s="120"/>
      <c r="H4" s="121"/>
      <c r="I4" s="10"/>
      <c r="J4" s="10"/>
      <c r="K4" s="10"/>
    </row>
    <row r="5" spans="1:18" ht="15" customHeight="1" x14ac:dyDescent="0.25">
      <c r="A5" s="11"/>
      <c r="B5" s="11"/>
      <c r="C5" s="11"/>
      <c r="D5" s="112" t="s">
        <v>47</v>
      </c>
      <c r="E5" s="118" t="s">
        <v>88</v>
      </c>
      <c r="F5" s="135" t="s">
        <v>77</v>
      </c>
      <c r="G5" s="120" t="s">
        <v>89</v>
      </c>
      <c r="H5" s="121"/>
      <c r="I5" s="117" t="s">
        <v>48</v>
      </c>
      <c r="J5" s="125" t="s">
        <v>49</v>
      </c>
      <c r="K5" s="117" t="s">
        <v>12</v>
      </c>
      <c r="M5" s="127" t="s">
        <v>96</v>
      </c>
      <c r="N5" s="128"/>
      <c r="O5" s="128"/>
      <c r="P5" s="128"/>
      <c r="Q5" s="128"/>
      <c r="R5" s="129"/>
    </row>
    <row r="6" spans="1:18" s="1" customFormat="1" ht="15" customHeight="1" x14ac:dyDescent="0.25">
      <c r="A6" s="12" t="s">
        <v>0</v>
      </c>
      <c r="B6" s="103"/>
      <c r="C6" s="12"/>
      <c r="D6" s="112"/>
      <c r="E6" s="118"/>
      <c r="F6" s="135"/>
      <c r="G6" s="122" t="s">
        <v>114</v>
      </c>
      <c r="H6" s="123"/>
      <c r="I6" s="117"/>
      <c r="J6" s="125"/>
      <c r="K6" s="117"/>
      <c r="M6" s="77"/>
      <c r="N6" s="75"/>
      <c r="O6" s="75"/>
      <c r="P6" s="96"/>
      <c r="Q6" s="75"/>
      <c r="R6" s="78"/>
    </row>
    <row r="7" spans="1:18" x14ac:dyDescent="0.25">
      <c r="E7" s="109"/>
      <c r="F7" s="107"/>
      <c r="G7" s="76"/>
      <c r="H7" s="110"/>
      <c r="M7" s="130" t="s">
        <v>93</v>
      </c>
      <c r="N7" s="131"/>
      <c r="O7" s="131"/>
      <c r="P7" s="131"/>
      <c r="Q7" s="131"/>
      <c r="R7" s="132"/>
    </row>
    <row r="8" spans="1:18" x14ac:dyDescent="0.25">
      <c r="A8" s="113"/>
      <c r="B8" s="113"/>
      <c r="C8" s="113"/>
      <c r="D8" s="3"/>
      <c r="E8" s="4"/>
      <c r="F8" s="4"/>
      <c r="G8" s="15"/>
      <c r="H8" s="4"/>
      <c r="I8" s="5">
        <f>((E8/12)*D8) + ((F8*$R$20)*D8) + ((H8*$R$18)*D8)</f>
        <v>0</v>
      </c>
      <c r="J8" s="5">
        <f>(((E8/12)*D8)*$R$9) + (((F8*$R$20)*D8)*$R$9) + (((H8*$R$18)*D8)*$R$11)</f>
        <v>0</v>
      </c>
      <c r="K8" s="5">
        <f>I8+J8</f>
        <v>0</v>
      </c>
      <c r="M8" s="130" t="s">
        <v>107</v>
      </c>
      <c r="N8" s="131"/>
      <c r="O8" s="131"/>
      <c r="P8" s="131"/>
      <c r="Q8" s="131"/>
      <c r="R8" s="132"/>
    </row>
    <row r="9" spans="1:18" x14ac:dyDescent="0.25">
      <c r="A9" s="113"/>
      <c r="B9" s="113"/>
      <c r="C9" s="113"/>
      <c r="D9" s="3"/>
      <c r="E9" s="4"/>
      <c r="F9" s="4"/>
      <c r="G9" s="15"/>
      <c r="H9" s="4"/>
      <c r="I9" s="5">
        <f>((E9/12)*D9) + ((F9*$R$20)*D9) + ((H9*$R$18)*D9)</f>
        <v>0</v>
      </c>
      <c r="J9" s="5">
        <f>(((E9/12)*D9)*$R$9) + (((F9*$R$20)*D9)*$R$9) + (((H9*$R$18)*D9)*$R$11)</f>
        <v>0</v>
      </c>
      <c r="K9" s="5">
        <f>I9+J9</f>
        <v>0</v>
      </c>
      <c r="M9" s="79" t="s">
        <v>94</v>
      </c>
      <c r="N9" s="76"/>
      <c r="O9" s="76"/>
      <c r="P9" s="76"/>
      <c r="Q9" s="76"/>
      <c r="R9" s="81">
        <v>0.36</v>
      </c>
    </row>
    <row r="10" spans="1:18" x14ac:dyDescent="0.25">
      <c r="A10" s="116"/>
      <c r="B10" s="116"/>
      <c r="C10" s="116"/>
      <c r="D10" s="3"/>
      <c r="E10" s="4"/>
      <c r="F10" s="4"/>
      <c r="G10" s="15"/>
      <c r="H10" s="4"/>
      <c r="I10" s="5">
        <f>((E10/12)*D10) + ((F10*$R$20)*D10) + ((H10*$R$18)*D10)</f>
        <v>0</v>
      </c>
      <c r="J10" s="5">
        <f>(((E10/12)*D10)*$R$9) + (((F10*$R$20)*D10)*$R$9) + (((H10*$R$18)*D10)*$R$11)</f>
        <v>0</v>
      </c>
      <c r="K10" s="5">
        <f t="shared" ref="K10:K11" si="0">I10+J10</f>
        <v>0</v>
      </c>
      <c r="M10" s="79"/>
      <c r="N10" s="76"/>
      <c r="O10" s="76"/>
      <c r="P10" s="76"/>
      <c r="Q10" s="76"/>
      <c r="R10" s="82"/>
    </row>
    <row r="11" spans="1:18" x14ac:dyDescent="0.25">
      <c r="A11" s="116"/>
      <c r="B11" s="116"/>
      <c r="C11" s="116"/>
      <c r="D11" s="3"/>
      <c r="E11" s="4"/>
      <c r="F11" s="4"/>
      <c r="G11" s="15"/>
      <c r="H11" s="4"/>
      <c r="I11" s="5">
        <f>((E11/12)*D11) + ((F11*$R$20)*D11) + ((H11*$R$18)*D11)</f>
        <v>0</v>
      </c>
      <c r="J11" s="5">
        <f>(((E11/12)*D11)*$R$9) + (((F11*$R$20)*D11)*$R$9) + (((H11*$R$18)*D11)*$R$11)</f>
        <v>0</v>
      </c>
      <c r="K11" s="5">
        <f t="shared" si="0"/>
        <v>0</v>
      </c>
      <c r="M11" s="79" t="s">
        <v>115</v>
      </c>
      <c r="N11" s="76"/>
      <c r="O11" s="76"/>
      <c r="P11" s="76"/>
      <c r="Q11" s="76"/>
      <c r="R11" s="81">
        <v>0.2024</v>
      </c>
    </row>
    <row r="12" spans="1:18" x14ac:dyDescent="0.25">
      <c r="A12" s="114" t="s">
        <v>1</v>
      </c>
      <c r="B12" s="114"/>
      <c r="C12" s="114"/>
      <c r="D12" s="14"/>
      <c r="E12" s="15"/>
      <c r="F12" s="15"/>
      <c r="G12" s="15"/>
      <c r="H12" s="15"/>
      <c r="I12" s="5">
        <f>((E12/12)*D12) + ((F12*$R$20)*D12) + ((H12*$R$18)*D12)</f>
        <v>0</v>
      </c>
      <c r="J12" s="5">
        <f>(((E12/12)*D12)*$R$9) + (((F12*$R$20)*D12)*$R$9) + (((H12*$R$18)*D12)*$R$11)</f>
        <v>0</v>
      </c>
      <c r="K12" s="5">
        <f t="shared" ref="K12" si="1">I12+J12</f>
        <v>0</v>
      </c>
      <c r="M12" s="79"/>
      <c r="N12" s="76"/>
      <c r="O12" s="76"/>
      <c r="P12" s="76"/>
      <c r="Q12" s="76"/>
      <c r="R12" s="82"/>
    </row>
    <row r="13" spans="1:18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  <c r="M13" s="79" t="s">
        <v>95</v>
      </c>
      <c r="N13" s="76"/>
      <c r="Q13" s="97" t="s">
        <v>105</v>
      </c>
      <c r="R13" s="81">
        <v>0.436</v>
      </c>
    </row>
    <row r="14" spans="1:18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  <c r="M14" s="79"/>
      <c r="N14" s="76"/>
      <c r="O14" s="76"/>
      <c r="P14" s="76"/>
      <c r="Q14" s="97" t="s">
        <v>106</v>
      </c>
      <c r="R14" s="81">
        <v>0</v>
      </c>
    </row>
    <row r="15" spans="1:18" ht="15" customHeight="1" x14ac:dyDescent="0.25">
      <c r="H15" s="115" t="s">
        <v>4</v>
      </c>
      <c r="I15" s="115"/>
      <c r="J15" s="115"/>
      <c r="K15" s="31">
        <f>SUM(K8:K12)</f>
        <v>0</v>
      </c>
      <c r="M15" s="79"/>
      <c r="R15" s="80"/>
    </row>
    <row r="16" spans="1:18" x14ac:dyDescent="0.25">
      <c r="M16" s="79" t="s">
        <v>97</v>
      </c>
      <c r="N16" s="76"/>
      <c r="O16" s="76"/>
      <c r="P16" s="76"/>
      <c r="Q16" s="76"/>
      <c r="R16" s="81">
        <v>0.03</v>
      </c>
    </row>
    <row r="17" spans="1:18" ht="18.75" x14ac:dyDescent="0.3">
      <c r="A17" s="8" t="s">
        <v>29</v>
      </c>
      <c r="B17" s="8"/>
      <c r="C17" s="8"/>
      <c r="D17" s="9"/>
      <c r="E17" s="108" t="s">
        <v>117</v>
      </c>
      <c r="F17" s="119" t="s">
        <v>87</v>
      </c>
      <c r="G17" s="120"/>
      <c r="H17" s="121"/>
      <c r="I17" s="10"/>
      <c r="J17" s="10"/>
      <c r="K17" s="10"/>
      <c r="M17" s="79"/>
      <c r="N17" s="76"/>
      <c r="O17" s="76"/>
      <c r="P17" s="76"/>
      <c r="Q17" s="76"/>
      <c r="R17" s="82"/>
    </row>
    <row r="18" spans="1:18" ht="15" customHeight="1" x14ac:dyDescent="0.25">
      <c r="A18" s="11"/>
      <c r="B18" s="11"/>
      <c r="C18" s="112" t="s">
        <v>2</v>
      </c>
      <c r="D18" s="112" t="s">
        <v>47</v>
      </c>
      <c r="E18" s="118" t="s">
        <v>88</v>
      </c>
      <c r="F18" s="135" t="s">
        <v>77</v>
      </c>
      <c r="G18" s="120" t="s">
        <v>89</v>
      </c>
      <c r="H18" s="121"/>
      <c r="I18" s="117" t="s">
        <v>48</v>
      </c>
      <c r="J18" s="125" t="s">
        <v>49</v>
      </c>
      <c r="K18" s="117" t="s">
        <v>12</v>
      </c>
      <c r="M18" s="79" t="s">
        <v>116</v>
      </c>
      <c r="N18" s="76"/>
      <c r="O18" s="76"/>
      <c r="P18" s="76"/>
      <c r="Q18" s="76"/>
      <c r="R18" s="81">
        <f>1/9</f>
        <v>0.1111111111111111</v>
      </c>
    </row>
    <row r="19" spans="1:18" s="1" customFormat="1" ht="15" customHeight="1" x14ac:dyDescent="0.25">
      <c r="A19" s="12" t="s">
        <v>3</v>
      </c>
      <c r="B19" s="103"/>
      <c r="C19" s="112"/>
      <c r="D19" s="112"/>
      <c r="E19" s="118"/>
      <c r="F19" s="135"/>
      <c r="G19" s="122" t="s">
        <v>114</v>
      </c>
      <c r="H19" s="123"/>
      <c r="I19" s="117"/>
      <c r="J19" s="125"/>
      <c r="K19" s="117"/>
      <c r="M19" s="79"/>
      <c r="N19" s="76"/>
      <c r="O19" s="76"/>
      <c r="P19" s="76"/>
      <c r="Q19" s="76"/>
      <c r="R19" s="82"/>
    </row>
    <row r="20" spans="1:18" ht="15.75" thickBot="1" x14ac:dyDescent="0.3">
      <c r="E20" s="109"/>
      <c r="F20" s="107"/>
      <c r="G20" s="76"/>
      <c r="H20" s="110"/>
      <c r="M20" s="83" t="s">
        <v>98</v>
      </c>
      <c r="N20" s="84"/>
      <c r="O20" s="84"/>
      <c r="P20" s="84"/>
      <c r="Q20" s="84"/>
      <c r="R20" s="95">
        <v>0.125</v>
      </c>
    </row>
    <row r="21" spans="1:18" x14ac:dyDescent="0.25">
      <c r="A21" s="25" t="s">
        <v>92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I21*$R$11</f>
        <v>0</v>
      </c>
      <c r="K21" s="5">
        <f>I21+J21</f>
        <v>0</v>
      </c>
      <c r="N21" t="s">
        <v>118</v>
      </c>
    </row>
    <row r="22" spans="1:18" x14ac:dyDescent="0.25">
      <c r="A22" s="2"/>
      <c r="B22" s="2"/>
      <c r="C22" s="2"/>
      <c r="D22" s="3"/>
      <c r="E22" s="4"/>
      <c r="F22" s="4"/>
      <c r="G22" s="4"/>
      <c r="H22" s="4"/>
      <c r="I22" s="5">
        <f>(((E22/12)*D22) + ((F22*$R$20)*D22) + ((G22/9)*D22) + ((H22*$R$18)*D22)) * C22</f>
        <v>0</v>
      </c>
      <c r="J22" s="5">
        <f>((((E22/12)*D22)*$R$9) + (((F22*$R$20)*D22)*$R$9) + (((G22/9)*D22)*$R$9) + (((H22*$R$18)*D22)*$R$11)) * C22</f>
        <v>0</v>
      </c>
      <c r="K22" s="5">
        <f>I22+J22</f>
        <v>0</v>
      </c>
    </row>
    <row r="23" spans="1:18" x14ac:dyDescent="0.25">
      <c r="A23" s="2"/>
      <c r="B23" s="2"/>
      <c r="C23" s="2"/>
      <c r="D23" s="3"/>
      <c r="E23" s="4"/>
      <c r="F23" s="4"/>
      <c r="G23" s="4"/>
      <c r="H23" s="4"/>
      <c r="I23" s="5">
        <f>(((E23/12)*D23) + ((F23*$R$20)*D23) + ((G23/9)*D23) + ((H23*$R$18)*D23)) * C23</f>
        <v>0</v>
      </c>
      <c r="J23" s="5">
        <f>((((E23/12)*D23)*$R$9) + (((F23*$R$20)*D23)*$R$9) + (((G23/9)*D23)*$R$9) + (((H23*$R$18)*D23)*$R$11)) * C23</f>
        <v>0</v>
      </c>
      <c r="K23" s="5">
        <f>I23+J23</f>
        <v>0</v>
      </c>
    </row>
    <row r="24" spans="1:18" x14ac:dyDescent="0.25">
      <c r="A24" s="2"/>
      <c r="B24" s="2"/>
      <c r="C24" s="2"/>
      <c r="D24" s="3"/>
      <c r="E24" s="4"/>
      <c r="F24" s="4"/>
      <c r="G24" s="4"/>
      <c r="H24" s="4"/>
      <c r="I24" s="5">
        <f>(((E24/12)*D24) + ((F24*$R$20)*D24) + ((G24/9)*D24) + ((H24*$R$18)*D24)) * C24</f>
        <v>0</v>
      </c>
      <c r="J24" s="5">
        <f>((((E24/12)*D24)*$R$9) + (((F24*$R$20)*D24)*$R$9) + (((G24/9)*D24)*$R$9) + (((H24*$R$18)*D24)*$R$11)) * C24</f>
        <v>0</v>
      </c>
      <c r="K24" s="5">
        <f t="shared" ref="K24" si="2">I24+J24</f>
        <v>0</v>
      </c>
    </row>
    <row r="25" spans="1:18" x14ac:dyDescent="0.25">
      <c r="A25" s="2" t="s">
        <v>91</v>
      </c>
      <c r="B25" s="2"/>
      <c r="C25" s="2"/>
      <c r="D25" s="3"/>
      <c r="E25" s="4"/>
      <c r="F25" s="4"/>
      <c r="G25" s="4"/>
      <c r="H25" s="4"/>
      <c r="I25" s="5">
        <f>(((E25/12)*D25) + ((F25*$R$20)*D25) + ((G25/9)*D25) + ((H25*$R$18)*D25)) * C25</f>
        <v>0</v>
      </c>
      <c r="J25" s="5">
        <f>((((E25/12)*D25)*$R$9) + (((F25*$R$20)*D25)*$R$9) + (((G25/9)*D25)*$R$9) + (((H25*$R$18)*D25)*$R$11)) * C25</f>
        <v>0</v>
      </c>
      <c r="K25" s="5">
        <f t="shared" ref="K25" si="3">I25+J25</f>
        <v>0</v>
      </c>
    </row>
    <row r="26" spans="1:18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((F26*$R$20)*D26) + ((G26/9)*D26) + ((H26*$R$18)*D26)) * C26</f>
        <v>0</v>
      </c>
      <c r="J26" s="5">
        <f>((((E26/12)*D26)*$R$9) + (((F26*$R$20)*D26)*$R$9) + (((G26/9)*D26)*$R$9) + (((H26*$R$18)*D26)*$R$11)) * C26</f>
        <v>0</v>
      </c>
      <c r="K26" s="5">
        <f t="shared" ref="K26" si="4">I26+J26</f>
        <v>0</v>
      </c>
    </row>
    <row r="27" spans="1:18" ht="45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8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41">
        <f>I28</f>
        <v>0</v>
      </c>
      <c r="K28" s="41">
        <f>I28+J28</f>
        <v>0</v>
      </c>
    </row>
    <row r="29" spans="1:18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5">C29*D29*E29</f>
        <v>0</v>
      </c>
      <c r="J29" s="41">
        <f>I29</f>
        <v>0</v>
      </c>
      <c r="K29" s="41">
        <f t="shared" ref="K29:K31" si="6">I29+J29</f>
        <v>0</v>
      </c>
    </row>
    <row r="30" spans="1:18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5"/>
        <v>0</v>
      </c>
      <c r="J30" s="41">
        <f>I30</f>
        <v>0</v>
      </c>
      <c r="K30" s="41">
        <f t="shared" si="6"/>
        <v>0</v>
      </c>
    </row>
    <row r="31" spans="1:18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5"/>
        <v>0</v>
      </c>
      <c r="J31" s="41">
        <f>I31</f>
        <v>0</v>
      </c>
      <c r="K31" s="41">
        <f t="shared" si="6"/>
        <v>0</v>
      </c>
    </row>
    <row r="32" spans="1:18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19" t="s">
        <v>7</v>
      </c>
      <c r="B34" s="105"/>
      <c r="C34">
        <f>SUM(C21:C32)</f>
        <v>0</v>
      </c>
      <c r="H34" s="115" t="s">
        <v>5</v>
      </c>
      <c r="I34" s="115"/>
      <c r="J34" s="115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26" t="s">
        <v>6</v>
      </c>
      <c r="H36" s="126"/>
      <c r="I36" s="126"/>
      <c r="J36" s="12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12" t="s">
        <v>9</v>
      </c>
      <c r="B39" s="103"/>
      <c r="I39" s="12" t="s">
        <v>10</v>
      </c>
      <c r="J39" s="12" t="s">
        <v>11</v>
      </c>
      <c r="K39" s="12" t="s">
        <v>12</v>
      </c>
    </row>
    <row r="41" spans="1:11" x14ac:dyDescent="0.25">
      <c r="A41" s="113"/>
      <c r="B41" s="113"/>
      <c r="C41" s="113"/>
      <c r="D41" s="113"/>
      <c r="E41" s="113"/>
      <c r="F41" s="113"/>
      <c r="G41" s="113"/>
      <c r="H41" s="113"/>
      <c r="I41" s="2"/>
      <c r="J41" s="3"/>
      <c r="K41" s="5">
        <f>I41 * J41</f>
        <v>0</v>
      </c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2"/>
      <c r="J42" s="3"/>
      <c r="K42" s="5">
        <f t="shared" ref="K42:K44" si="7">I42 * J42</f>
        <v>0</v>
      </c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2"/>
      <c r="J43" s="3"/>
      <c r="K43" s="5">
        <f t="shared" si="7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7"/>
        <v>0</v>
      </c>
    </row>
    <row r="46" spans="1:11" x14ac:dyDescent="0.25">
      <c r="K46" s="26"/>
    </row>
    <row r="47" spans="1:11" x14ac:dyDescent="0.25">
      <c r="J47" s="19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2" t="s">
        <v>73</v>
      </c>
      <c r="G49" s="12" t="s">
        <v>73</v>
      </c>
      <c r="H49" s="62"/>
      <c r="I49" s="62"/>
      <c r="J49" s="62"/>
    </row>
    <row r="50" spans="1:11" x14ac:dyDescent="0.25">
      <c r="A50" s="12" t="s">
        <v>42</v>
      </c>
      <c r="C50" s="103" t="s">
        <v>73</v>
      </c>
      <c r="D50" s="12" t="s">
        <v>73</v>
      </c>
      <c r="E50" s="12" t="s">
        <v>71</v>
      </c>
      <c r="F50" s="12" t="s">
        <v>74</v>
      </c>
      <c r="G50" s="12" t="s">
        <v>74</v>
      </c>
      <c r="H50" s="73" t="s">
        <v>90</v>
      </c>
      <c r="I50" s="103" t="s">
        <v>110</v>
      </c>
      <c r="J50" s="62"/>
      <c r="K50" s="12" t="s">
        <v>12</v>
      </c>
    </row>
    <row r="51" spans="1:11" x14ac:dyDescent="0.25">
      <c r="B51" s="12" t="s">
        <v>72</v>
      </c>
      <c r="C51" s="103" t="s">
        <v>109</v>
      </c>
      <c r="D51" s="12" t="s">
        <v>70</v>
      </c>
      <c r="F51" s="12" t="s">
        <v>76</v>
      </c>
      <c r="G51" s="12" t="s">
        <v>68</v>
      </c>
      <c r="H51" s="12" t="s">
        <v>66</v>
      </c>
      <c r="I51" s="12" t="s">
        <v>69</v>
      </c>
      <c r="J51" s="12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8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8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8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9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9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12" t="s">
        <v>9</v>
      </c>
      <c r="B64" s="103"/>
      <c r="I64" s="60" t="s">
        <v>78</v>
      </c>
      <c r="J64" s="60" t="s">
        <v>79</v>
      </c>
      <c r="K64" s="12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10">I67*J67</f>
        <v>0</v>
      </c>
    </row>
    <row r="68" spans="1:11" x14ac:dyDescent="0.25">
      <c r="A68" t="s">
        <v>13</v>
      </c>
      <c r="I68" s="68"/>
      <c r="J68" s="3"/>
      <c r="K68" s="14">
        <f t="shared" si="10"/>
        <v>0</v>
      </c>
    </row>
    <row r="69" spans="1:11" x14ac:dyDescent="0.25">
      <c r="A69" t="s">
        <v>18</v>
      </c>
      <c r="I69" s="68"/>
      <c r="J69" s="3"/>
      <c r="K69" s="14">
        <f t="shared" si="10"/>
        <v>0</v>
      </c>
    </row>
    <row r="70" spans="1:11" x14ac:dyDescent="0.25">
      <c r="A70" s="113" t="s">
        <v>19</v>
      </c>
      <c r="B70" s="113"/>
      <c r="C70" s="113"/>
      <c r="D70" s="113"/>
      <c r="E70" s="113"/>
      <c r="F70" s="113"/>
      <c r="G70" s="113"/>
      <c r="H70" s="113"/>
      <c r="I70" s="69"/>
      <c r="J70" s="3"/>
      <c r="K70" s="14">
        <f t="shared" si="10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19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12" t="s">
        <v>9</v>
      </c>
      <c r="B76" s="103"/>
      <c r="I76" s="60" t="s">
        <v>78</v>
      </c>
      <c r="J76" s="60" t="s">
        <v>79</v>
      </c>
      <c r="K76" s="12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33" t="s">
        <v>102</v>
      </c>
      <c r="B79" s="133"/>
      <c r="C79" s="133"/>
      <c r="D79" s="133"/>
      <c r="E79" s="133"/>
      <c r="F79" s="133"/>
      <c r="G79" s="133"/>
      <c r="H79" s="133"/>
      <c r="I79" s="68"/>
      <c r="J79" s="3"/>
      <c r="K79" s="14">
        <f>I79*J79</f>
        <v>0</v>
      </c>
    </row>
    <row r="80" spans="1:11" x14ac:dyDescent="0.25">
      <c r="A80" s="133" t="s">
        <v>102</v>
      </c>
      <c r="B80" s="133"/>
      <c r="C80" s="133"/>
      <c r="D80" s="133"/>
      <c r="E80" s="133"/>
      <c r="F80" s="133"/>
      <c r="G80" s="133"/>
      <c r="H80" s="133"/>
      <c r="I80" s="68"/>
      <c r="J80" s="3"/>
      <c r="K80" s="14">
        <f t="shared" ref="K80:K90" si="11">I80*J80</f>
        <v>0</v>
      </c>
    </row>
    <row r="81" spans="1:11" x14ac:dyDescent="0.25">
      <c r="A81" s="133" t="s">
        <v>102</v>
      </c>
      <c r="B81" s="133"/>
      <c r="C81" s="133"/>
      <c r="D81" s="133"/>
      <c r="E81" s="133"/>
      <c r="F81" s="133"/>
      <c r="G81" s="133"/>
      <c r="H81" s="133"/>
      <c r="I81" s="68"/>
      <c r="J81" s="3"/>
      <c r="K81" s="14">
        <f t="shared" si="11"/>
        <v>0</v>
      </c>
    </row>
    <row r="82" spans="1:11" x14ac:dyDescent="0.25">
      <c r="A82" t="s">
        <v>23</v>
      </c>
      <c r="I82" s="68"/>
      <c r="J82" s="3"/>
      <c r="K82" s="14">
        <f t="shared" si="11"/>
        <v>0</v>
      </c>
    </row>
    <row r="83" spans="1:11" x14ac:dyDescent="0.25">
      <c r="A83" t="s">
        <v>61</v>
      </c>
      <c r="I83" s="68"/>
      <c r="J83" s="3"/>
      <c r="K83" s="14">
        <f t="shared" si="11"/>
        <v>0</v>
      </c>
    </row>
    <row r="84" spans="1:11" x14ac:dyDescent="0.25">
      <c r="A84" t="s">
        <v>24</v>
      </c>
      <c r="I84" s="68"/>
      <c r="J84" s="3"/>
      <c r="K84" s="14">
        <f t="shared" si="11"/>
        <v>0</v>
      </c>
    </row>
    <row r="85" spans="1:11" x14ac:dyDescent="0.25">
      <c r="A85" t="s">
        <v>25</v>
      </c>
      <c r="I85" s="68"/>
      <c r="J85" s="3"/>
      <c r="K85" s="14">
        <f t="shared" si="11"/>
        <v>0</v>
      </c>
    </row>
    <row r="86" spans="1:11" x14ac:dyDescent="0.25">
      <c r="A86" t="s">
        <v>65</v>
      </c>
      <c r="I86" s="68"/>
      <c r="J86" s="3"/>
      <c r="K86" s="14">
        <f t="shared" si="11"/>
        <v>0</v>
      </c>
    </row>
    <row r="87" spans="1:11" x14ac:dyDescent="0.25">
      <c r="A87" t="s">
        <v>26</v>
      </c>
      <c r="I87" s="68"/>
      <c r="J87" s="3"/>
      <c r="K87" s="14">
        <f t="shared" si="11"/>
        <v>0</v>
      </c>
    </row>
    <row r="88" spans="1:11" x14ac:dyDescent="0.25">
      <c r="A88" s="113"/>
      <c r="B88" s="113"/>
      <c r="C88" s="113"/>
      <c r="D88" s="113"/>
      <c r="E88" s="113"/>
      <c r="F88" s="113"/>
      <c r="G88" s="113"/>
      <c r="H88" s="113"/>
      <c r="I88" s="69"/>
      <c r="J88" s="3"/>
      <c r="K88" s="14">
        <f t="shared" si="11"/>
        <v>0</v>
      </c>
    </row>
    <row r="89" spans="1:11" x14ac:dyDescent="0.25">
      <c r="A89" s="113"/>
      <c r="B89" s="113"/>
      <c r="C89" s="113"/>
      <c r="D89" s="113"/>
      <c r="E89" s="113"/>
      <c r="F89" s="113"/>
      <c r="G89" s="113"/>
      <c r="H89" s="113"/>
      <c r="I89" s="69"/>
      <c r="J89" s="3"/>
      <c r="K89" s="14">
        <f t="shared" si="11"/>
        <v>0</v>
      </c>
    </row>
    <row r="90" spans="1:11" x14ac:dyDescent="0.25">
      <c r="A90" s="113"/>
      <c r="B90" s="113"/>
      <c r="C90" s="113"/>
      <c r="D90" s="113"/>
      <c r="E90" s="113"/>
      <c r="F90" s="113"/>
      <c r="G90" s="113"/>
      <c r="H90" s="113"/>
      <c r="I90" s="69"/>
      <c r="J90" s="3"/>
      <c r="K90" s="14">
        <f t="shared" si="11"/>
        <v>0</v>
      </c>
    </row>
    <row r="91" spans="1:11" x14ac:dyDescent="0.25">
      <c r="A91" s="114" t="s">
        <v>1</v>
      </c>
      <c r="B91" s="114"/>
      <c r="C91" s="114"/>
      <c r="K91" s="5"/>
    </row>
    <row r="93" spans="1:11" x14ac:dyDescent="0.25">
      <c r="K93" s="26"/>
    </row>
    <row r="94" spans="1:11" x14ac:dyDescent="0.25">
      <c r="J94" s="19" t="s">
        <v>27</v>
      </c>
      <c r="K94" s="30">
        <f>SUM(K78:K91)</f>
        <v>0</v>
      </c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12" t="s">
        <v>37</v>
      </c>
      <c r="B100" s="103"/>
      <c r="I100" s="12" t="s">
        <v>38</v>
      </c>
      <c r="J100" s="12" t="s">
        <v>39</v>
      </c>
      <c r="K100" s="12" t="s">
        <v>12</v>
      </c>
    </row>
    <row r="102" spans="1:11" x14ac:dyDescent="0.25">
      <c r="A102" s="134" t="str">
        <f>IF($R$14&gt;0,"Modified Indirect Cost A+B+C+D+F","Standard: Salary and Wages A+B")</f>
        <v>Standard: Salary and Wages A+B</v>
      </c>
      <c r="B102" s="134"/>
      <c r="C102" s="134"/>
      <c r="D102" s="134"/>
      <c r="E102" s="134"/>
      <c r="F102" s="134"/>
      <c r="G102" s="134"/>
      <c r="I102" s="32">
        <f>IF($R$14&gt;0,$R$14,$R$13)</f>
        <v>0.436</v>
      </c>
      <c r="J102" s="98">
        <f>IF($R$14&gt;0,$K$36+$K$47+$K$60+$K$94,$K$36)</f>
        <v>0</v>
      </c>
      <c r="K102" s="17">
        <f>I102 * J102</f>
        <v>0</v>
      </c>
    </row>
    <row r="103" spans="1:11" x14ac:dyDescent="0.25">
      <c r="A103" s="124"/>
      <c r="B103" s="124"/>
      <c r="C103" s="124"/>
      <c r="I103" s="32"/>
      <c r="J103" s="25"/>
      <c r="K103" s="17"/>
    </row>
    <row r="105" spans="1:11" x14ac:dyDescent="0.25">
      <c r="K105" s="26"/>
    </row>
    <row r="106" spans="1:11" x14ac:dyDescent="0.25">
      <c r="J106" s="19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5">
    <mergeCell ref="A88:H88"/>
    <mergeCell ref="A89:H89"/>
    <mergeCell ref="A90:H90"/>
    <mergeCell ref="A102:G102"/>
    <mergeCell ref="F5:F6"/>
    <mergeCell ref="F18:F19"/>
    <mergeCell ref="G18:H18"/>
    <mergeCell ref="A43:H43"/>
    <mergeCell ref="G19:H19"/>
    <mergeCell ref="M5:R5"/>
    <mergeCell ref="M7:R7"/>
    <mergeCell ref="A79:H79"/>
    <mergeCell ref="A80:H80"/>
    <mergeCell ref="A81:H81"/>
    <mergeCell ref="A42:H42"/>
    <mergeCell ref="M8:R8"/>
    <mergeCell ref="A103:C103"/>
    <mergeCell ref="J2:K2"/>
    <mergeCell ref="D5:D6"/>
    <mergeCell ref="D18:D19"/>
    <mergeCell ref="J18:J19"/>
    <mergeCell ref="J5:J6"/>
    <mergeCell ref="A10:C10"/>
    <mergeCell ref="A91:C91"/>
    <mergeCell ref="G36:J36"/>
    <mergeCell ref="I18:I19"/>
    <mergeCell ref="K18:K19"/>
    <mergeCell ref="E5:E6"/>
    <mergeCell ref="H34:J34"/>
    <mergeCell ref="A70:H70"/>
    <mergeCell ref="A41:H41"/>
    <mergeCell ref="F17:H17"/>
    <mergeCell ref="A1:K1"/>
    <mergeCell ref="C18:C19"/>
    <mergeCell ref="A8:C8"/>
    <mergeCell ref="A9:C9"/>
    <mergeCell ref="A12:C12"/>
    <mergeCell ref="H15:J15"/>
    <mergeCell ref="A11:C11"/>
    <mergeCell ref="I5:I6"/>
    <mergeCell ref="K5:K6"/>
    <mergeCell ref="E18:E19"/>
    <mergeCell ref="F4:H4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ignoredErrors>
    <ignoredError sqref="K10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4"/>
  <sheetViews>
    <sheetView workbookViewId="0">
      <selection activeCell="J32" sqref="J32"/>
    </sheetView>
  </sheetViews>
  <sheetFormatPr defaultRowHeight="15" x14ac:dyDescent="0.25"/>
  <cols>
    <col min="1" max="2" width="31.28515625" customWidth="1"/>
    <col min="3" max="3" width="5.28515625" customWidth="1"/>
    <col min="4" max="4" width="10.14062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11" t="s">
        <v>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5" t="s">
        <v>46</v>
      </c>
      <c r="K2" s="115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19" t="s">
        <v>87</v>
      </c>
      <c r="G4" s="120"/>
      <c r="H4" s="121"/>
      <c r="I4" s="10"/>
      <c r="J4" s="10"/>
      <c r="K4" s="10"/>
    </row>
    <row r="5" spans="1:11" ht="15" customHeight="1" x14ac:dyDescent="0.25">
      <c r="A5" s="11"/>
      <c r="B5" s="11"/>
      <c r="C5" s="11"/>
      <c r="D5" s="112" t="s">
        <v>47</v>
      </c>
      <c r="E5" s="118" t="s">
        <v>88</v>
      </c>
      <c r="F5" s="135" t="s">
        <v>77</v>
      </c>
      <c r="G5" s="120" t="s">
        <v>89</v>
      </c>
      <c r="H5" s="121"/>
      <c r="I5" s="117" t="s">
        <v>48</v>
      </c>
      <c r="J5" s="125" t="s">
        <v>49</v>
      </c>
      <c r="K5" s="117" t="s">
        <v>12</v>
      </c>
    </row>
    <row r="6" spans="1:11" s="1" customFormat="1" ht="15" customHeight="1" x14ac:dyDescent="0.25">
      <c r="A6" s="60" t="s">
        <v>0</v>
      </c>
      <c r="B6" s="103"/>
      <c r="C6" s="60"/>
      <c r="D6" s="112"/>
      <c r="E6" s="118"/>
      <c r="F6" s="135"/>
      <c r="G6" s="122" t="s">
        <v>114</v>
      </c>
      <c r="H6" s="123"/>
      <c r="I6" s="117"/>
      <c r="J6" s="125"/>
      <c r="K6" s="117"/>
    </row>
    <row r="7" spans="1:11" x14ac:dyDescent="0.25">
      <c r="E7" s="109"/>
      <c r="F7" s="107"/>
      <c r="G7" s="76"/>
      <c r="H7" s="110"/>
    </row>
    <row r="8" spans="1:11" x14ac:dyDescent="0.25">
      <c r="A8" s="113">
        <f>'Year 1'!$A$8:$C$8</f>
        <v>0</v>
      </c>
      <c r="B8" s="113"/>
      <c r="C8" s="113"/>
      <c r="D8" s="3">
        <f>'Year 1'!$D$8*(1+'Year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3">
        <f>'Year 1'!$A$9:$C$9</f>
        <v>0</v>
      </c>
      <c r="B9" s="113"/>
      <c r="C9" s="113"/>
      <c r="D9" s="3">
        <f>'Year 1'!$D$9*(1+'Year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3">
        <f>'Year 1'!$A$10:$C$10</f>
        <v>0</v>
      </c>
      <c r="B10" s="113"/>
      <c r="C10" s="113"/>
      <c r="D10" s="3">
        <f>'Year 1'!$D$10*(1+'Year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3">
        <f>'Year 1'!$A$11:$C$11</f>
        <v>0</v>
      </c>
      <c r="B11" s="113"/>
      <c r="C11" s="113"/>
      <c r="D11" s="3">
        <f>'Year 1'!$D$11*(1+'Year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4" t="s">
        <v>1</v>
      </c>
      <c r="B12" s="114"/>
      <c r="C12" s="114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5" t="s">
        <v>4</v>
      </c>
      <c r="I15" s="115"/>
      <c r="J15" s="115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19" t="s">
        <v>87</v>
      </c>
      <c r="G17" s="120"/>
      <c r="H17" s="121"/>
      <c r="I17" s="10"/>
      <c r="J17" s="10"/>
      <c r="K17" s="10"/>
    </row>
    <row r="18" spans="1:11" ht="15" customHeight="1" x14ac:dyDescent="0.25">
      <c r="A18" s="11"/>
      <c r="B18" s="11"/>
      <c r="C18" s="112" t="s">
        <v>2</v>
      </c>
      <c r="D18" s="112" t="s">
        <v>47</v>
      </c>
      <c r="E18" s="118" t="s">
        <v>88</v>
      </c>
      <c r="F18" s="135" t="s">
        <v>77</v>
      </c>
      <c r="G18" s="120" t="s">
        <v>89</v>
      </c>
      <c r="H18" s="121"/>
      <c r="I18" s="117" t="s">
        <v>48</v>
      </c>
      <c r="J18" s="125" t="s">
        <v>49</v>
      </c>
      <c r="K18" s="117" t="s">
        <v>12</v>
      </c>
    </row>
    <row r="19" spans="1:11" s="1" customFormat="1" ht="15" customHeight="1" x14ac:dyDescent="0.25">
      <c r="A19" s="60" t="s">
        <v>3</v>
      </c>
      <c r="B19" s="103"/>
      <c r="C19" s="112"/>
      <c r="D19" s="112"/>
      <c r="E19" s="118"/>
      <c r="F19" s="135"/>
      <c r="G19" s="122" t="s">
        <v>114</v>
      </c>
      <c r="H19" s="123"/>
      <c r="I19" s="117"/>
      <c r="J19" s="125"/>
      <c r="K19" s="117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1'!$A$21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1'!$A$22</f>
        <v>0</v>
      </c>
      <c r="B22" s="102"/>
      <c r="C22" s="2"/>
      <c r="D22" s="3">
        <f>'Year 1'!$D$22*(1+'Year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1'!$A$23</f>
        <v>0</v>
      </c>
      <c r="B23" s="102"/>
      <c r="C23" s="2"/>
      <c r="D23" s="3">
        <f>'Year 1'!$D$23*(1+'Year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1'!$A$24</f>
        <v>0</v>
      </c>
      <c r="B24" s="102"/>
      <c r="C24" s="2"/>
      <c r="D24" s="3">
        <f>'Year 1'!$D$24*(1+'Year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1'!$A$25</f>
        <v xml:space="preserve">  </v>
      </c>
      <c r="B25" s="102"/>
      <c r="C25" s="2"/>
      <c r="D25" s="3">
        <f>'Year 1'!$D$25*(1+'Year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5">
        <f>C28*D28*E28</f>
        <v>0</v>
      </c>
      <c r="J28" s="5">
        <f>I28</f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5">
        <f t="shared" ref="I29:I31" si="3">C29*D29*E29</f>
        <v>0</v>
      </c>
      <c r="J29" s="5">
        <f>I29</f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5">
        <f t="shared" si="3"/>
        <v>0</v>
      </c>
      <c r="J30" s="5">
        <f>I30</f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5">
        <f t="shared" si="3"/>
        <v>0</v>
      </c>
      <c r="J31" s="5">
        <f>I31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5" t="s">
        <v>5</v>
      </c>
      <c r="I34" s="115"/>
      <c r="J34" s="115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26" t="s">
        <v>6</v>
      </c>
      <c r="H36" s="126"/>
      <c r="I36" s="126"/>
      <c r="J36" s="12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3"/>
      <c r="B41" s="113"/>
      <c r="C41" s="113"/>
      <c r="D41" s="113"/>
      <c r="E41" s="113"/>
      <c r="F41" s="113"/>
      <c r="G41" s="113"/>
      <c r="H41" s="113"/>
      <c r="I41" s="2"/>
      <c r="J41" s="3"/>
      <c r="K41" s="5">
        <f>I41 * J41</f>
        <v>0</v>
      </c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2"/>
      <c r="J42" s="3"/>
      <c r="K42" s="5">
        <f t="shared" ref="K42:K44" si="5">I42 * J42</f>
        <v>0</v>
      </c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7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13" t="s">
        <v>19</v>
      </c>
      <c r="B70" s="113"/>
      <c r="C70" s="113"/>
      <c r="D70" s="113"/>
      <c r="E70" s="113"/>
      <c r="F70" s="113"/>
      <c r="G70" s="113"/>
      <c r="H70" s="113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  <c r="D71" s="25"/>
      <c r="E71" s="25"/>
      <c r="F71" s="25"/>
      <c r="G71" s="25"/>
      <c r="H71" s="25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33" t="s">
        <v>102</v>
      </c>
      <c r="B79" s="133"/>
      <c r="C79" s="133"/>
      <c r="D79" s="133"/>
      <c r="E79" s="133"/>
      <c r="F79" s="133"/>
      <c r="G79" s="133"/>
      <c r="H79" s="133"/>
      <c r="I79" s="68"/>
      <c r="J79" s="3"/>
      <c r="K79" s="14">
        <f>I79*J79</f>
        <v>0</v>
      </c>
    </row>
    <row r="80" spans="1:11" x14ac:dyDescent="0.25">
      <c r="A80" s="133" t="s">
        <v>102</v>
      </c>
      <c r="B80" s="133"/>
      <c r="C80" s="133"/>
      <c r="D80" s="133"/>
      <c r="E80" s="133"/>
      <c r="F80" s="133"/>
      <c r="G80" s="133"/>
      <c r="H80" s="133"/>
      <c r="I80" s="68"/>
      <c r="J80" s="3"/>
      <c r="K80" s="14">
        <f t="shared" ref="K80:K90" si="9">I80*J80</f>
        <v>0</v>
      </c>
    </row>
    <row r="81" spans="1:11" x14ac:dyDescent="0.25">
      <c r="A81" s="133" t="s">
        <v>102</v>
      </c>
      <c r="B81" s="133"/>
      <c r="C81" s="133"/>
      <c r="D81" s="133"/>
      <c r="E81" s="133"/>
      <c r="F81" s="133"/>
      <c r="G81" s="133"/>
      <c r="H81" s="133"/>
      <c r="I81" s="68"/>
      <c r="J81" s="3"/>
      <c r="K81" s="14">
        <f t="shared" si="9"/>
        <v>0</v>
      </c>
    </row>
    <row r="82" spans="1:11" x14ac:dyDescent="0.25">
      <c r="A82" t="s">
        <v>23</v>
      </c>
      <c r="I82" s="68"/>
      <c r="J82" s="3"/>
      <c r="K82" s="14">
        <f t="shared" si="9"/>
        <v>0</v>
      </c>
    </row>
    <row r="83" spans="1:11" x14ac:dyDescent="0.25">
      <c r="A83" t="s">
        <v>61</v>
      </c>
      <c r="I83" s="68"/>
      <c r="J83" s="3"/>
      <c r="K83" s="14">
        <f t="shared" si="9"/>
        <v>0</v>
      </c>
    </row>
    <row r="84" spans="1:11" x14ac:dyDescent="0.25">
      <c r="A84" t="s">
        <v>24</v>
      </c>
      <c r="I84" s="68"/>
      <c r="J84" s="3"/>
      <c r="K84" s="14">
        <f t="shared" si="9"/>
        <v>0</v>
      </c>
    </row>
    <row r="85" spans="1:11" x14ac:dyDescent="0.25">
      <c r="A85" t="s">
        <v>25</v>
      </c>
      <c r="I85" s="68"/>
      <c r="J85" s="3"/>
      <c r="K85" s="14">
        <f t="shared" si="9"/>
        <v>0</v>
      </c>
    </row>
    <row r="86" spans="1:11" x14ac:dyDescent="0.25">
      <c r="A86" t="s">
        <v>65</v>
      </c>
      <c r="I86" s="68"/>
      <c r="J86" s="3"/>
      <c r="K86" s="14">
        <f t="shared" si="9"/>
        <v>0</v>
      </c>
    </row>
    <row r="87" spans="1:11" x14ac:dyDescent="0.25">
      <c r="A87" t="s">
        <v>26</v>
      </c>
      <c r="I87" s="68"/>
      <c r="J87" s="3"/>
      <c r="K87" s="14">
        <f t="shared" si="9"/>
        <v>0</v>
      </c>
    </row>
    <row r="88" spans="1:11" x14ac:dyDescent="0.25">
      <c r="A88" s="113"/>
      <c r="B88" s="113"/>
      <c r="C88" s="113"/>
      <c r="D88" s="113"/>
      <c r="E88" s="113"/>
      <c r="F88" s="113"/>
      <c r="G88" s="113"/>
      <c r="H88" s="113"/>
      <c r="I88" s="69"/>
      <c r="J88" s="3"/>
      <c r="K88" s="14">
        <f t="shared" si="9"/>
        <v>0</v>
      </c>
    </row>
    <row r="89" spans="1:11" x14ac:dyDescent="0.25">
      <c r="A89" s="113"/>
      <c r="B89" s="113"/>
      <c r="C89" s="113"/>
      <c r="D89" s="113"/>
      <c r="E89" s="113"/>
      <c r="F89" s="113"/>
      <c r="G89" s="113"/>
      <c r="H89" s="113"/>
      <c r="I89" s="69"/>
      <c r="J89" s="3"/>
      <c r="K89" s="14">
        <f t="shared" si="9"/>
        <v>0</v>
      </c>
    </row>
    <row r="90" spans="1:11" x14ac:dyDescent="0.25">
      <c r="A90" s="113"/>
      <c r="B90" s="113"/>
      <c r="C90" s="113"/>
      <c r="D90" s="113"/>
      <c r="E90" s="113"/>
      <c r="F90" s="113"/>
      <c r="G90" s="113"/>
      <c r="H90" s="113"/>
      <c r="I90" s="69"/>
      <c r="J90" s="3"/>
      <c r="K90" s="14">
        <f t="shared" si="9"/>
        <v>0</v>
      </c>
    </row>
    <row r="91" spans="1:11" x14ac:dyDescent="0.25">
      <c r="A91" s="114" t="s">
        <v>1</v>
      </c>
      <c r="B91" s="114"/>
      <c r="C91" s="114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+$K$60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34" t="str">
        <f>IF('Year 1'!$R$14&gt;0,"Modified Indirect Cost A+B+C+D+F","Standard: Salary and Wages A+B")</f>
        <v>Standard: Salary and Wages A+B</v>
      </c>
      <c r="B102" s="134"/>
      <c r="C102" s="134"/>
      <c r="D102" s="134"/>
      <c r="E102" s="134"/>
      <c r="F102" s="134"/>
      <c r="G102" s="134"/>
      <c r="H102" s="25"/>
      <c r="I102" s="100">
        <f>IF('Year 1'!$R$14&gt;0,'Year 1'!$R$14,'Year 1'!$R$13)</f>
        <v>0.436</v>
      </c>
      <c r="J102" s="98">
        <f>IF('Year 1'!$R$14&gt;0,$K$36+$K$47+$K$60+$K$94,$K$36)</f>
        <v>0</v>
      </c>
      <c r="K102" s="17">
        <f>I102 * J102</f>
        <v>0</v>
      </c>
    </row>
    <row r="103" spans="1:11" x14ac:dyDescent="0.25">
      <c r="A103" s="124"/>
      <c r="B103" s="124"/>
      <c r="C103" s="124"/>
      <c r="D103" s="25"/>
      <c r="E103" s="25"/>
      <c r="F103" s="25"/>
      <c r="G103" s="25"/>
      <c r="H103" s="25"/>
      <c r="I103" s="99"/>
      <c r="J103" s="25"/>
      <c r="K103" s="17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2">
    <mergeCell ref="F17:H17"/>
    <mergeCell ref="H15:J15"/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  <mergeCell ref="A43:H43"/>
    <mergeCell ref="C18:C19"/>
    <mergeCell ref="D18:D19"/>
    <mergeCell ref="E18:E19"/>
    <mergeCell ref="K18:K19"/>
    <mergeCell ref="H34:J34"/>
    <mergeCell ref="G36:J36"/>
    <mergeCell ref="A41:H41"/>
    <mergeCell ref="A42:H42"/>
    <mergeCell ref="I18:I19"/>
    <mergeCell ref="J18:J19"/>
    <mergeCell ref="F18:F19"/>
    <mergeCell ref="G18:H18"/>
    <mergeCell ref="G19:H19"/>
    <mergeCell ref="A1:K1"/>
    <mergeCell ref="J2:K2"/>
    <mergeCell ref="D5:D6"/>
    <mergeCell ref="I5:I6"/>
    <mergeCell ref="J5:J6"/>
    <mergeCell ref="K5:K6"/>
    <mergeCell ref="G6:H6"/>
    <mergeCell ref="F4:H4"/>
    <mergeCell ref="E5:E6"/>
    <mergeCell ref="F5:F6"/>
    <mergeCell ref="G5:H5"/>
    <mergeCell ref="A8:C8"/>
    <mergeCell ref="A9:C9"/>
    <mergeCell ref="A10:C10"/>
    <mergeCell ref="A11:C11"/>
    <mergeCell ref="A12:C12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4"/>
  <sheetViews>
    <sheetView topLeftCell="A4" workbookViewId="0">
      <selection activeCell="J31" sqref="J31"/>
    </sheetView>
  </sheetViews>
  <sheetFormatPr defaultRowHeight="15" x14ac:dyDescent="0.25"/>
  <cols>
    <col min="1" max="2" width="31.28515625" customWidth="1"/>
    <col min="3" max="3" width="5.28515625" customWidth="1"/>
    <col min="4" max="4" width="10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11" t="s">
        <v>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5" t="s">
        <v>50</v>
      </c>
      <c r="K2" s="115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19" t="s">
        <v>87</v>
      </c>
      <c r="G4" s="120"/>
      <c r="H4" s="121"/>
      <c r="I4" s="10"/>
      <c r="J4" s="10"/>
      <c r="K4" s="10"/>
    </row>
    <row r="5" spans="1:11" ht="15" customHeight="1" x14ac:dyDescent="0.25">
      <c r="A5" s="11"/>
      <c r="B5" s="11"/>
      <c r="C5" s="11"/>
      <c r="D5" s="112" t="s">
        <v>47</v>
      </c>
      <c r="E5" s="118" t="s">
        <v>88</v>
      </c>
      <c r="F5" s="135" t="s">
        <v>77</v>
      </c>
      <c r="G5" s="120" t="s">
        <v>89</v>
      </c>
      <c r="H5" s="121"/>
      <c r="I5" s="117" t="s">
        <v>48</v>
      </c>
      <c r="J5" s="125" t="s">
        <v>49</v>
      </c>
      <c r="K5" s="117" t="s">
        <v>12</v>
      </c>
    </row>
    <row r="6" spans="1:11" s="1" customFormat="1" ht="15" customHeight="1" x14ac:dyDescent="0.25">
      <c r="A6" s="60" t="s">
        <v>0</v>
      </c>
      <c r="B6" s="103"/>
      <c r="C6" s="60"/>
      <c r="D6" s="112"/>
      <c r="E6" s="118"/>
      <c r="F6" s="135"/>
      <c r="G6" s="122" t="s">
        <v>114</v>
      </c>
      <c r="H6" s="123"/>
      <c r="I6" s="117"/>
      <c r="J6" s="125"/>
      <c r="K6" s="117"/>
    </row>
    <row r="7" spans="1:11" x14ac:dyDescent="0.25">
      <c r="E7" s="109"/>
      <c r="F7" s="107"/>
      <c r="G7" s="76"/>
      <c r="H7" s="110"/>
    </row>
    <row r="8" spans="1:11" x14ac:dyDescent="0.25">
      <c r="A8" s="113">
        <f>'Year 2'!$A$8:$C$8</f>
        <v>0</v>
      </c>
      <c r="B8" s="113"/>
      <c r="C8" s="113"/>
      <c r="D8" s="3">
        <f>'Year 2'!$D$8*(1+'Year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3">
        <f>'Year 2'!$A$9:$C$9</f>
        <v>0</v>
      </c>
      <c r="B9" s="113"/>
      <c r="C9" s="113"/>
      <c r="D9" s="3">
        <f>'Year 2'!$D$9*(1+'Year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3">
        <f>'Year 2'!$A$10:$C$10</f>
        <v>0</v>
      </c>
      <c r="B10" s="113"/>
      <c r="C10" s="113"/>
      <c r="D10" s="3">
        <f>'Year 2'!$D$10*(1+'Year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3">
        <f>'Year 2'!$A$11:$C$11</f>
        <v>0</v>
      </c>
      <c r="B11" s="113"/>
      <c r="C11" s="113"/>
      <c r="D11" s="3">
        <f>'Year 2'!$D$11*(1+'Year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4" t="s">
        <v>1</v>
      </c>
      <c r="B12" s="114"/>
      <c r="C12" s="114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5" t="s">
        <v>4</v>
      </c>
      <c r="I15" s="115"/>
      <c r="J15" s="115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19" t="s">
        <v>87</v>
      </c>
      <c r="G17" s="120"/>
      <c r="H17" s="121"/>
      <c r="I17" s="10"/>
      <c r="J17" s="10"/>
      <c r="K17" s="10"/>
    </row>
    <row r="18" spans="1:11" ht="15" customHeight="1" x14ac:dyDescent="0.25">
      <c r="A18" s="11"/>
      <c r="B18" s="11"/>
      <c r="C18" s="112" t="s">
        <v>2</v>
      </c>
      <c r="D18" s="112" t="s">
        <v>47</v>
      </c>
      <c r="E18" s="118" t="s">
        <v>88</v>
      </c>
      <c r="F18" s="135" t="s">
        <v>77</v>
      </c>
      <c r="G18" s="120" t="s">
        <v>89</v>
      </c>
      <c r="H18" s="121"/>
      <c r="I18" s="117" t="s">
        <v>48</v>
      </c>
      <c r="J18" s="125" t="s">
        <v>49</v>
      </c>
      <c r="K18" s="117" t="s">
        <v>12</v>
      </c>
    </row>
    <row r="19" spans="1:11" s="1" customFormat="1" ht="15" customHeight="1" x14ac:dyDescent="0.25">
      <c r="A19" s="60" t="s">
        <v>3</v>
      </c>
      <c r="B19" s="103"/>
      <c r="C19" s="112"/>
      <c r="D19" s="112"/>
      <c r="E19" s="118"/>
      <c r="F19" s="135"/>
      <c r="G19" s="122" t="s">
        <v>114</v>
      </c>
      <c r="H19" s="123"/>
      <c r="I19" s="117"/>
      <c r="J19" s="125"/>
      <c r="K19" s="117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2'!$A$21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2'!$A$22</f>
        <v>0</v>
      </c>
      <c r="B22" s="102"/>
      <c r="C22" s="2"/>
      <c r="D22" s="3">
        <f>'Year 2'!$D$22*(1+'Year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2'!$A$23</f>
        <v>0</v>
      </c>
      <c r="B23" s="102"/>
      <c r="C23" s="2"/>
      <c r="D23" s="3">
        <f>'Year 2'!$D$23*(1+'Year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2'!$A$24</f>
        <v>0</v>
      </c>
      <c r="B24" s="102"/>
      <c r="C24" s="2"/>
      <c r="D24" s="3">
        <f>'Year 2'!$D$24*(1+'Year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2'!$A$25</f>
        <v xml:space="preserve">  </v>
      </c>
      <c r="B25" s="102"/>
      <c r="C25" s="2"/>
      <c r="D25" s="3">
        <f>'Year 2'!$D$25*(1+'Year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5">
        <f>I28</f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3">C29*D29*E29</f>
        <v>0</v>
      </c>
      <c r="J29" s="5">
        <f>I29</f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3"/>
        <v>0</v>
      </c>
      <c r="J30" s="5">
        <f>I30</f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3"/>
        <v>0</v>
      </c>
      <c r="J31" s="5">
        <f>I31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5" t="s">
        <v>5</v>
      </c>
      <c r="I34" s="115"/>
      <c r="J34" s="115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26" t="s">
        <v>6</v>
      </c>
      <c r="H36" s="126"/>
      <c r="I36" s="126"/>
      <c r="J36" s="12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3"/>
      <c r="B41" s="113"/>
      <c r="C41" s="113"/>
      <c r="D41" s="113"/>
      <c r="E41" s="113"/>
      <c r="F41" s="113"/>
      <c r="G41" s="113"/>
      <c r="H41" s="113"/>
      <c r="I41" s="2"/>
      <c r="J41" s="3"/>
      <c r="K41" s="5">
        <f>I41 * J41</f>
        <v>0</v>
      </c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2"/>
      <c r="J42" s="3"/>
      <c r="K42" s="5">
        <f t="shared" ref="K42:K44" si="5">I42 * J42</f>
        <v>0</v>
      </c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7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13" t="s">
        <v>19</v>
      </c>
      <c r="B70" s="113"/>
      <c r="C70" s="113"/>
      <c r="D70" s="113"/>
      <c r="E70" s="113"/>
      <c r="F70" s="113"/>
      <c r="G70" s="113"/>
      <c r="H70" s="113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33" t="s">
        <v>102</v>
      </c>
      <c r="B79" s="133"/>
      <c r="C79" s="133"/>
      <c r="D79" s="133"/>
      <c r="E79" s="133"/>
      <c r="F79" s="133"/>
      <c r="G79" s="133"/>
      <c r="H79" s="133"/>
      <c r="I79" s="68"/>
      <c r="J79" s="3"/>
      <c r="K79" s="14">
        <f>I79*J79</f>
        <v>0</v>
      </c>
    </row>
    <row r="80" spans="1:11" x14ac:dyDescent="0.25">
      <c r="A80" s="133" t="s">
        <v>102</v>
      </c>
      <c r="B80" s="133"/>
      <c r="C80" s="133"/>
      <c r="D80" s="133"/>
      <c r="E80" s="133"/>
      <c r="F80" s="133"/>
      <c r="G80" s="133"/>
      <c r="H80" s="133"/>
      <c r="I80" s="68"/>
      <c r="J80" s="3"/>
      <c r="K80" s="14">
        <f t="shared" ref="K80:K90" si="9">I80*J80</f>
        <v>0</v>
      </c>
    </row>
    <row r="81" spans="1:11" x14ac:dyDescent="0.25">
      <c r="A81" s="133" t="s">
        <v>102</v>
      </c>
      <c r="B81" s="133"/>
      <c r="C81" s="133"/>
      <c r="D81" s="133"/>
      <c r="E81" s="133"/>
      <c r="F81" s="133"/>
      <c r="G81" s="133"/>
      <c r="H81" s="133"/>
      <c r="I81" s="68"/>
      <c r="J81" s="3"/>
      <c r="K81" s="14">
        <f t="shared" si="9"/>
        <v>0</v>
      </c>
    </row>
    <row r="82" spans="1:11" x14ac:dyDescent="0.25">
      <c r="A82" t="s">
        <v>23</v>
      </c>
      <c r="I82" s="68"/>
      <c r="J82" s="3"/>
      <c r="K82" s="14">
        <f t="shared" si="9"/>
        <v>0</v>
      </c>
    </row>
    <row r="83" spans="1:11" x14ac:dyDescent="0.25">
      <c r="A83" t="s">
        <v>61</v>
      </c>
      <c r="I83" s="68"/>
      <c r="J83" s="3"/>
      <c r="K83" s="14">
        <f t="shared" si="9"/>
        <v>0</v>
      </c>
    </row>
    <row r="84" spans="1:11" x14ac:dyDescent="0.25">
      <c r="A84" t="s">
        <v>24</v>
      </c>
      <c r="I84" s="68"/>
      <c r="J84" s="3"/>
      <c r="K84" s="14">
        <f t="shared" si="9"/>
        <v>0</v>
      </c>
    </row>
    <row r="85" spans="1:11" x14ac:dyDescent="0.25">
      <c r="A85" t="s">
        <v>25</v>
      </c>
      <c r="I85" s="68"/>
      <c r="J85" s="3"/>
      <c r="K85" s="14">
        <f t="shared" si="9"/>
        <v>0</v>
      </c>
    </row>
    <row r="86" spans="1:11" x14ac:dyDescent="0.25">
      <c r="A86" t="s">
        <v>65</v>
      </c>
      <c r="I86" s="68"/>
      <c r="J86" s="3"/>
      <c r="K86" s="14">
        <f t="shared" si="9"/>
        <v>0</v>
      </c>
    </row>
    <row r="87" spans="1:11" x14ac:dyDescent="0.25">
      <c r="A87" t="s">
        <v>26</v>
      </c>
      <c r="I87" s="68"/>
      <c r="J87" s="3"/>
      <c r="K87" s="14">
        <f t="shared" si="9"/>
        <v>0</v>
      </c>
    </row>
    <row r="88" spans="1:11" x14ac:dyDescent="0.25">
      <c r="A88" s="113"/>
      <c r="B88" s="113"/>
      <c r="C88" s="113"/>
      <c r="D88" s="113"/>
      <c r="E88" s="113"/>
      <c r="F88" s="113"/>
      <c r="G88" s="113"/>
      <c r="H88" s="113"/>
      <c r="I88" s="69"/>
      <c r="J88" s="3"/>
      <c r="K88" s="14">
        <f t="shared" si="9"/>
        <v>0</v>
      </c>
    </row>
    <row r="89" spans="1:11" x14ac:dyDescent="0.25">
      <c r="A89" s="113"/>
      <c r="B89" s="113"/>
      <c r="C89" s="113"/>
      <c r="D89" s="113"/>
      <c r="E89" s="113"/>
      <c r="F89" s="113"/>
      <c r="G89" s="113"/>
      <c r="H89" s="113"/>
      <c r="I89" s="69"/>
      <c r="J89" s="3"/>
      <c r="K89" s="14">
        <f t="shared" si="9"/>
        <v>0</v>
      </c>
    </row>
    <row r="90" spans="1:11" x14ac:dyDescent="0.25">
      <c r="A90" s="113"/>
      <c r="B90" s="113"/>
      <c r="C90" s="113"/>
      <c r="D90" s="113"/>
      <c r="E90" s="113"/>
      <c r="F90" s="113"/>
      <c r="G90" s="113"/>
      <c r="H90" s="113"/>
      <c r="I90" s="69"/>
      <c r="J90" s="3"/>
      <c r="K90" s="14">
        <f t="shared" si="9"/>
        <v>0</v>
      </c>
    </row>
    <row r="91" spans="1:11" x14ac:dyDescent="0.25">
      <c r="A91" s="114" t="s">
        <v>1</v>
      </c>
      <c r="B91" s="114"/>
      <c r="C91" s="114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34" t="str">
        <f>IF('Year 1'!$R$14&gt;0,"Modified Indirect Cost A+B+C+D+F","Standard: Salary and Wages A+B")</f>
        <v>Standard: Salary and Wages A+B</v>
      </c>
      <c r="B102" s="134"/>
      <c r="C102" s="134"/>
      <c r="D102" s="134"/>
      <c r="E102" s="134"/>
      <c r="F102" s="134"/>
      <c r="G102" s="134"/>
      <c r="H102" s="25"/>
      <c r="I102" s="99">
        <f>IF('Year 1'!$R$14&gt;0,'Year 1'!$R$14,'Year 1'!$R$13)</f>
        <v>0.436</v>
      </c>
      <c r="J102" s="98">
        <f>IF('Year 1'!$R$14&gt;0,$K$36+$K$47+$K$60+$K$94,$K$36)</f>
        <v>0</v>
      </c>
      <c r="K102" s="17">
        <f>I102 * J102</f>
        <v>0</v>
      </c>
    </row>
    <row r="103" spans="1:11" x14ac:dyDescent="0.25">
      <c r="A103" s="124"/>
      <c r="B103" s="124"/>
      <c r="C103" s="124"/>
      <c r="D103" s="25"/>
      <c r="E103" s="25"/>
      <c r="F103" s="25"/>
      <c r="G103" s="25"/>
      <c r="H103" s="25"/>
      <c r="I103" s="99"/>
      <c r="J103" s="25"/>
      <c r="K103" s="17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2"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  <mergeCell ref="K18:K19"/>
    <mergeCell ref="H34:J34"/>
    <mergeCell ref="G36:J36"/>
    <mergeCell ref="A41:H41"/>
    <mergeCell ref="A42:H42"/>
    <mergeCell ref="I18:I19"/>
    <mergeCell ref="J18:J19"/>
    <mergeCell ref="G19:H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4"/>
  <sheetViews>
    <sheetView workbookViewId="0">
      <selection activeCell="J32" sqref="J32"/>
    </sheetView>
  </sheetViews>
  <sheetFormatPr defaultRowHeight="15" x14ac:dyDescent="0.25"/>
  <cols>
    <col min="1" max="2" width="31.28515625" customWidth="1"/>
    <col min="3" max="3" width="5.28515625" customWidth="1"/>
    <col min="4" max="4" width="9.855468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11" t="s">
        <v>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5" t="s">
        <v>51</v>
      </c>
      <c r="K2" s="115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19" t="s">
        <v>87</v>
      </c>
      <c r="G4" s="120"/>
      <c r="H4" s="121"/>
      <c r="I4" s="10"/>
      <c r="J4" s="10"/>
      <c r="K4" s="10"/>
    </row>
    <row r="5" spans="1:11" ht="15" customHeight="1" x14ac:dyDescent="0.25">
      <c r="A5" s="11"/>
      <c r="B5" s="11"/>
      <c r="C5" s="11"/>
      <c r="D5" s="112" t="s">
        <v>47</v>
      </c>
      <c r="E5" s="118" t="s">
        <v>88</v>
      </c>
      <c r="F5" s="135" t="s">
        <v>77</v>
      </c>
      <c r="G5" s="120" t="s">
        <v>89</v>
      </c>
      <c r="H5" s="121"/>
      <c r="I5" s="117" t="s">
        <v>48</v>
      </c>
      <c r="J5" s="125" t="s">
        <v>49</v>
      </c>
      <c r="K5" s="117" t="s">
        <v>12</v>
      </c>
    </row>
    <row r="6" spans="1:11" s="1" customFormat="1" ht="15" customHeight="1" x14ac:dyDescent="0.25">
      <c r="A6" s="60" t="s">
        <v>0</v>
      </c>
      <c r="B6" s="103"/>
      <c r="C6" s="60"/>
      <c r="D6" s="112"/>
      <c r="E6" s="118"/>
      <c r="F6" s="135"/>
      <c r="G6" s="122" t="s">
        <v>114</v>
      </c>
      <c r="H6" s="123"/>
      <c r="I6" s="117"/>
      <c r="J6" s="125"/>
      <c r="K6" s="117"/>
    </row>
    <row r="7" spans="1:11" x14ac:dyDescent="0.25">
      <c r="E7" s="109"/>
      <c r="F7" s="107"/>
      <c r="G7" s="76"/>
      <c r="H7" s="110"/>
    </row>
    <row r="8" spans="1:11" x14ac:dyDescent="0.25">
      <c r="A8" s="113">
        <f>'Year 3'!$A$8:$C$8</f>
        <v>0</v>
      </c>
      <c r="B8" s="113"/>
      <c r="C8" s="113"/>
      <c r="D8" s="3">
        <f>'Year 3'!$D$8*(1+'Year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3">
        <f>'Year 3'!$A$9:$C$9</f>
        <v>0</v>
      </c>
      <c r="B9" s="113"/>
      <c r="C9" s="113"/>
      <c r="D9" s="3">
        <f>'Year 3'!$D$9*(1+'Year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3">
        <f>'Year 3'!$A$10:$C$10</f>
        <v>0</v>
      </c>
      <c r="B10" s="113"/>
      <c r="C10" s="113"/>
      <c r="D10" s="3">
        <f>'Year 3'!$D$10*(1+'Year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3">
        <f>'Year 3'!$A$11:$C$112</f>
        <v>0</v>
      </c>
      <c r="B11" s="113"/>
      <c r="C11" s="113"/>
      <c r="D11" s="3">
        <f>'Year 3'!$D$11*(1+'Year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4" t="s">
        <v>1</v>
      </c>
      <c r="B12" s="114"/>
      <c r="C12" s="114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5" t="s">
        <v>4</v>
      </c>
      <c r="I15" s="115"/>
      <c r="J15" s="115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19" t="s">
        <v>87</v>
      </c>
      <c r="G17" s="120"/>
      <c r="H17" s="121"/>
      <c r="I17" s="10"/>
      <c r="J17" s="10"/>
      <c r="K17" s="10"/>
    </row>
    <row r="18" spans="1:11" ht="15" customHeight="1" x14ac:dyDescent="0.25">
      <c r="A18" s="11"/>
      <c r="B18" s="11"/>
      <c r="C18" s="112" t="s">
        <v>2</v>
      </c>
      <c r="D18" s="112" t="s">
        <v>47</v>
      </c>
      <c r="E18" s="118" t="s">
        <v>88</v>
      </c>
      <c r="F18" s="135" t="s">
        <v>77</v>
      </c>
      <c r="G18" s="120" t="s">
        <v>89</v>
      </c>
      <c r="H18" s="121"/>
      <c r="I18" s="117" t="s">
        <v>48</v>
      </c>
      <c r="J18" s="125" t="s">
        <v>49</v>
      </c>
      <c r="K18" s="117" t="s">
        <v>12</v>
      </c>
    </row>
    <row r="19" spans="1:11" s="1" customFormat="1" ht="15" customHeight="1" x14ac:dyDescent="0.25">
      <c r="A19" s="60" t="s">
        <v>3</v>
      </c>
      <c r="B19" s="103"/>
      <c r="C19" s="112"/>
      <c r="D19" s="112"/>
      <c r="E19" s="118"/>
      <c r="F19" s="135"/>
      <c r="G19" s="122" t="s">
        <v>114</v>
      </c>
      <c r="H19" s="123"/>
      <c r="I19" s="117"/>
      <c r="J19" s="125"/>
      <c r="K19" s="117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3'!$A$21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3'!$A$22</f>
        <v>0</v>
      </c>
      <c r="B22" s="102"/>
      <c r="C22" s="2"/>
      <c r="D22" s="3">
        <f>'Year 3'!$D$22*(1+'Year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3'!$A$23</f>
        <v>0</v>
      </c>
      <c r="B23" s="102"/>
      <c r="C23" s="2"/>
      <c r="D23" s="3">
        <f>'Year 3'!$D$23*(1+'Year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3'!$A$24</f>
        <v>0</v>
      </c>
      <c r="B24" s="102"/>
      <c r="C24" s="2"/>
      <c r="D24" s="3">
        <f>'Year 3'!$D$24*(1+'Year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3'!$A$25</f>
        <v xml:space="preserve">  </v>
      </c>
      <c r="B25" s="102"/>
      <c r="C25" s="2"/>
      <c r="D25" s="3">
        <f>'Year 3'!$D$25*(1+'Year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5">
        <f>I28</f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3">C29*D29*E29</f>
        <v>0</v>
      </c>
      <c r="J29" s="5">
        <f>I29</f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3"/>
        <v>0</v>
      </c>
      <c r="J30" s="5">
        <f>I30</f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3"/>
        <v>0</v>
      </c>
      <c r="J31" s="5">
        <f>I31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5" t="s">
        <v>5</v>
      </c>
      <c r="I34" s="115"/>
      <c r="J34" s="115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26" t="s">
        <v>6</v>
      </c>
      <c r="H36" s="126"/>
      <c r="I36" s="126"/>
      <c r="J36" s="12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3"/>
      <c r="B41" s="113"/>
      <c r="C41" s="113"/>
      <c r="D41" s="113"/>
      <c r="E41" s="113"/>
      <c r="F41" s="113"/>
      <c r="G41" s="113"/>
      <c r="H41" s="113"/>
      <c r="I41" s="2"/>
      <c r="J41" s="3"/>
      <c r="K41" s="5">
        <f>I41 * J41</f>
        <v>0</v>
      </c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2"/>
      <c r="J42" s="3"/>
      <c r="K42" s="5">
        <f>I42 * J42</f>
        <v>0</v>
      </c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6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13" t="s">
        <v>19</v>
      </c>
      <c r="B70" s="113"/>
      <c r="C70" s="113"/>
      <c r="D70" s="113"/>
      <c r="E70" s="113"/>
      <c r="F70" s="113"/>
      <c r="G70" s="113"/>
      <c r="H70" s="113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67" t="s">
        <v>102</v>
      </c>
      <c r="B79" s="106"/>
      <c r="I79" s="68"/>
      <c r="J79" s="3"/>
      <c r="K79" s="14">
        <f>I79*J79</f>
        <v>0</v>
      </c>
    </row>
    <row r="80" spans="1:11" x14ac:dyDescent="0.25">
      <c r="A80" s="67" t="s">
        <v>103</v>
      </c>
      <c r="B80" s="106"/>
      <c r="I80" s="68"/>
      <c r="J80" s="3"/>
      <c r="K80" s="14">
        <f t="shared" ref="K80:K90" si="8">I80*J80</f>
        <v>0</v>
      </c>
    </row>
    <row r="81" spans="1:11" x14ac:dyDescent="0.25">
      <c r="A81" s="67" t="s">
        <v>102</v>
      </c>
      <c r="B81" s="106"/>
      <c r="I81" s="68"/>
      <c r="J81" s="3"/>
      <c r="K81" s="14">
        <f t="shared" si="8"/>
        <v>0</v>
      </c>
    </row>
    <row r="82" spans="1:11" x14ac:dyDescent="0.25">
      <c r="A82" t="s">
        <v>23</v>
      </c>
      <c r="I82" s="68"/>
      <c r="J82" s="3"/>
      <c r="K82" s="14">
        <f t="shared" si="8"/>
        <v>0</v>
      </c>
    </row>
    <row r="83" spans="1:11" x14ac:dyDescent="0.25">
      <c r="A83" t="s">
        <v>61</v>
      </c>
      <c r="I83" s="68"/>
      <c r="J83" s="3"/>
      <c r="K83" s="14">
        <f t="shared" si="8"/>
        <v>0</v>
      </c>
    </row>
    <row r="84" spans="1:11" x14ac:dyDescent="0.25">
      <c r="A84" t="s">
        <v>24</v>
      </c>
      <c r="I84" s="68"/>
      <c r="J84" s="3"/>
      <c r="K84" s="14">
        <f t="shared" si="8"/>
        <v>0</v>
      </c>
    </row>
    <row r="85" spans="1:11" x14ac:dyDescent="0.25">
      <c r="A85" t="s">
        <v>25</v>
      </c>
      <c r="I85" s="68"/>
      <c r="J85" s="3"/>
      <c r="K85" s="14">
        <f t="shared" si="8"/>
        <v>0</v>
      </c>
    </row>
    <row r="86" spans="1:11" x14ac:dyDescent="0.25">
      <c r="A86" t="s">
        <v>65</v>
      </c>
      <c r="I86" s="68"/>
      <c r="J86" s="3"/>
      <c r="K86" s="14">
        <f t="shared" si="8"/>
        <v>0</v>
      </c>
    </row>
    <row r="87" spans="1:11" x14ac:dyDescent="0.25">
      <c r="A87" t="s">
        <v>26</v>
      </c>
      <c r="I87" s="68"/>
      <c r="J87" s="3"/>
      <c r="K87" s="14">
        <f t="shared" si="8"/>
        <v>0</v>
      </c>
    </row>
    <row r="88" spans="1:11" x14ac:dyDescent="0.25">
      <c r="A88" s="113"/>
      <c r="B88" s="113"/>
      <c r="C88" s="113"/>
      <c r="D88" s="113"/>
      <c r="E88" s="113"/>
      <c r="F88" s="113"/>
      <c r="G88" s="113"/>
      <c r="H88" s="113"/>
      <c r="I88" s="69"/>
      <c r="J88" s="3"/>
      <c r="K88" s="14">
        <f t="shared" si="8"/>
        <v>0</v>
      </c>
    </row>
    <row r="89" spans="1:11" x14ac:dyDescent="0.25">
      <c r="A89" s="113"/>
      <c r="B89" s="113"/>
      <c r="C89" s="113"/>
      <c r="D89" s="113"/>
      <c r="E89" s="113"/>
      <c r="F89" s="113"/>
      <c r="G89" s="113"/>
      <c r="H89" s="113"/>
      <c r="I89" s="69"/>
      <c r="J89" s="3"/>
      <c r="K89" s="14">
        <f t="shared" si="8"/>
        <v>0</v>
      </c>
    </row>
    <row r="90" spans="1:11" x14ac:dyDescent="0.25">
      <c r="A90" s="113"/>
      <c r="B90" s="113"/>
      <c r="C90" s="113"/>
      <c r="D90" s="113"/>
      <c r="E90" s="113"/>
      <c r="F90" s="113"/>
      <c r="G90" s="113"/>
      <c r="H90" s="113"/>
      <c r="I90" s="69"/>
      <c r="J90" s="3"/>
      <c r="K90" s="14">
        <f t="shared" si="8"/>
        <v>0</v>
      </c>
    </row>
    <row r="91" spans="1:11" x14ac:dyDescent="0.25">
      <c r="A91" s="114" t="s">
        <v>1</v>
      </c>
      <c r="B91" s="114"/>
      <c r="C91" s="114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34" t="str">
        <f>IF('Year 1'!$R$14&gt;0,"Modified Indirect Cost A+B+C+D+F","Standard: Salary and Wages A+B")</f>
        <v>Standard: Salary and Wages A+B</v>
      </c>
      <c r="B102" s="134"/>
      <c r="C102" s="134"/>
      <c r="D102" s="134"/>
      <c r="E102" s="134"/>
      <c r="F102" s="134"/>
      <c r="G102" s="134"/>
      <c r="H102" s="25"/>
      <c r="I102" s="99">
        <f>IF('Year 1'!$R$14&gt;0,'Year 1'!$R$14,'Year 1'!$R$13)</f>
        <v>0.436</v>
      </c>
      <c r="J102" s="98">
        <f>IF('Year 1'!$R$14&gt;0,$K$36+$K$47+$K$60+$K$94,$K$36)</f>
        <v>0</v>
      </c>
      <c r="K102" s="98">
        <f>I102 * J102</f>
        <v>0</v>
      </c>
    </row>
    <row r="103" spans="1:11" x14ac:dyDescent="0.25">
      <c r="A103" s="124"/>
      <c r="B103" s="124"/>
      <c r="C103" s="124"/>
      <c r="D103" s="25"/>
      <c r="E103" s="25"/>
      <c r="F103" s="25"/>
      <c r="G103" s="25"/>
      <c r="H103" s="25"/>
      <c r="I103" s="100"/>
      <c r="J103" s="25"/>
      <c r="K103" s="98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39">
    <mergeCell ref="A103:C103"/>
    <mergeCell ref="A70:H70"/>
    <mergeCell ref="A88:H88"/>
    <mergeCell ref="A89:H89"/>
    <mergeCell ref="A90:H90"/>
    <mergeCell ref="A91:C91"/>
    <mergeCell ref="A102:G102"/>
    <mergeCell ref="K18:K19"/>
    <mergeCell ref="H34:J34"/>
    <mergeCell ref="G36:J36"/>
    <mergeCell ref="A41:H41"/>
    <mergeCell ref="A42:H42"/>
    <mergeCell ref="I18:I19"/>
    <mergeCell ref="J18:J19"/>
    <mergeCell ref="G19:H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4"/>
  <sheetViews>
    <sheetView workbookViewId="0">
      <selection activeCell="J31" sqref="J31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2.71093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11" t="s">
        <v>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5" t="s">
        <v>52</v>
      </c>
      <c r="K2" s="115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19" t="s">
        <v>87</v>
      </c>
      <c r="G4" s="120"/>
      <c r="H4" s="121"/>
      <c r="I4" s="10"/>
      <c r="J4" s="10"/>
      <c r="K4" s="10"/>
    </row>
    <row r="5" spans="1:11" ht="15" customHeight="1" x14ac:dyDescent="0.25">
      <c r="A5" s="11"/>
      <c r="B5" s="11"/>
      <c r="C5" s="11"/>
      <c r="D5" s="112" t="s">
        <v>47</v>
      </c>
      <c r="E5" s="118" t="s">
        <v>88</v>
      </c>
      <c r="F5" s="135" t="s">
        <v>77</v>
      </c>
      <c r="G5" s="120" t="s">
        <v>89</v>
      </c>
      <c r="H5" s="121"/>
      <c r="I5" s="117" t="s">
        <v>48</v>
      </c>
      <c r="J5" s="125" t="s">
        <v>49</v>
      </c>
      <c r="K5" s="117" t="s">
        <v>12</v>
      </c>
    </row>
    <row r="6" spans="1:11" s="1" customFormat="1" ht="15" customHeight="1" x14ac:dyDescent="0.25">
      <c r="A6" s="60" t="s">
        <v>0</v>
      </c>
      <c r="B6" s="103"/>
      <c r="C6" s="60"/>
      <c r="D6" s="112"/>
      <c r="E6" s="118"/>
      <c r="F6" s="135"/>
      <c r="G6" s="122" t="s">
        <v>114</v>
      </c>
      <c r="H6" s="123"/>
      <c r="I6" s="117"/>
      <c r="J6" s="125"/>
      <c r="K6" s="117"/>
    </row>
    <row r="7" spans="1:11" x14ac:dyDescent="0.25">
      <c r="E7" s="109"/>
      <c r="F7" s="107"/>
      <c r="G7" s="76"/>
      <c r="H7" s="110"/>
    </row>
    <row r="8" spans="1:11" x14ac:dyDescent="0.25">
      <c r="A8" s="113">
        <f>'Year 4'!$A$8:$C$8</f>
        <v>0</v>
      </c>
      <c r="B8" s="113"/>
      <c r="C8" s="113"/>
      <c r="D8" s="3">
        <f>'Year 4'!$D$8*(1+'Year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3">
        <f>'Year 4'!$A$9:$C$9</f>
        <v>0</v>
      </c>
      <c r="B9" s="113"/>
      <c r="C9" s="113"/>
      <c r="D9" s="3">
        <f>'Year 4'!$D$9*(1+'Year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3">
        <f>'Year 4'!$A$10:$C$10</f>
        <v>0</v>
      </c>
      <c r="B10" s="113"/>
      <c r="C10" s="113"/>
      <c r="D10" s="3">
        <f>'Year 4'!$D$10*(1+'Year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3">
        <f>'Year 4'!$A$11:$C$11</f>
        <v>0</v>
      </c>
      <c r="B11" s="113"/>
      <c r="C11" s="113"/>
      <c r="D11" s="3">
        <f>'Year 4'!$D$11*(1+'Year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4" t="s">
        <v>1</v>
      </c>
      <c r="B12" s="114"/>
      <c r="C12" s="114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5" t="s">
        <v>4</v>
      </c>
      <c r="I15" s="115"/>
      <c r="J15" s="115"/>
      <c r="K15" s="31">
        <f>SUM(K8:K12)</f>
        <v>0</v>
      </c>
    </row>
    <row r="16" spans="1:11" ht="15" customHeight="1" x14ac:dyDescent="0.25">
      <c r="E16" s="72"/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19" t="s">
        <v>87</v>
      </c>
      <c r="G17" s="120"/>
      <c r="H17" s="121"/>
      <c r="I17" s="10"/>
      <c r="J17" s="10"/>
      <c r="K17" s="10"/>
    </row>
    <row r="18" spans="1:11" ht="15" customHeight="1" x14ac:dyDescent="0.25">
      <c r="A18" s="11"/>
      <c r="B18" s="11"/>
      <c r="C18" s="112" t="s">
        <v>2</v>
      </c>
      <c r="D18" s="112" t="s">
        <v>47</v>
      </c>
      <c r="E18" s="118" t="s">
        <v>88</v>
      </c>
      <c r="F18" s="135" t="s">
        <v>77</v>
      </c>
      <c r="G18" s="120" t="s">
        <v>89</v>
      </c>
      <c r="H18" s="121"/>
      <c r="I18" s="117" t="s">
        <v>48</v>
      </c>
      <c r="J18" s="125" t="s">
        <v>49</v>
      </c>
      <c r="K18" s="117" t="s">
        <v>12</v>
      </c>
    </row>
    <row r="19" spans="1:11" s="1" customFormat="1" ht="15" customHeight="1" x14ac:dyDescent="0.25">
      <c r="A19" s="60" t="s">
        <v>3</v>
      </c>
      <c r="B19" s="103"/>
      <c r="C19" s="112"/>
      <c r="D19" s="112"/>
      <c r="E19" s="118"/>
      <c r="F19" s="135"/>
      <c r="G19" s="122" t="s">
        <v>114</v>
      </c>
      <c r="H19" s="123"/>
      <c r="I19" s="117"/>
      <c r="J19" s="125"/>
      <c r="K19" s="117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4'!$A$21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4'!$A$22</f>
        <v>0</v>
      </c>
      <c r="B22" s="102"/>
      <c r="C22" s="2"/>
      <c r="D22" s="3">
        <f>'Year 4'!$D$22*(1+'Year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4'!$A$23</f>
        <v>0</v>
      </c>
      <c r="B23" s="102"/>
      <c r="C23" s="2"/>
      <c r="D23" s="3">
        <f>'Year 4'!$D$23*(1+'Year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4'!$A$24</f>
        <v>0</v>
      </c>
      <c r="B24" s="102"/>
      <c r="C24" s="2"/>
      <c r="D24" s="3">
        <f>'Year 4'!$D$24*(1+'Year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4'!$A$25</f>
        <v xml:space="preserve">  </v>
      </c>
      <c r="B25" s="102"/>
      <c r="C25" s="2"/>
      <c r="D25" s="3">
        <f>'Year 4'!$D$25*(1+'Year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88"/>
      <c r="B27" s="88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1"/>
      <c r="F28" s="92"/>
      <c r="G28" s="92"/>
      <c r="H28" s="92"/>
      <c r="I28" s="41">
        <f>C28*D28*E28</f>
        <v>0</v>
      </c>
      <c r="J28" s="5">
        <f>I28</f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1"/>
      <c r="F29" s="92"/>
      <c r="G29" s="92"/>
      <c r="H29" s="92"/>
      <c r="I29" s="41">
        <f t="shared" ref="I29:I31" si="3">C29*D29*E29</f>
        <v>0</v>
      </c>
      <c r="J29" s="5">
        <f>I29</f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1"/>
      <c r="F30" s="92"/>
      <c r="G30" s="92"/>
      <c r="H30" s="92"/>
      <c r="I30" s="41">
        <f t="shared" si="3"/>
        <v>0</v>
      </c>
      <c r="J30" s="5">
        <f>I30</f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1"/>
      <c r="F31" s="92"/>
      <c r="G31" s="92"/>
      <c r="H31" s="92"/>
      <c r="I31" s="41">
        <f t="shared" si="3"/>
        <v>0</v>
      </c>
      <c r="J31" s="5">
        <f>I31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5" t="s">
        <v>5</v>
      </c>
      <c r="I34" s="115"/>
      <c r="J34" s="115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26" t="s">
        <v>6</v>
      </c>
      <c r="H36" s="126"/>
      <c r="I36" s="126"/>
      <c r="J36" s="12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3"/>
      <c r="B41" s="113"/>
      <c r="C41" s="113"/>
      <c r="D41" s="113"/>
      <c r="E41" s="113"/>
      <c r="F41" s="113"/>
      <c r="G41" s="113"/>
      <c r="H41" s="113"/>
      <c r="I41" s="2"/>
      <c r="J41" s="3"/>
      <c r="K41" s="5">
        <f>I41 * J41</f>
        <v>0</v>
      </c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2"/>
      <c r="J42" s="3"/>
      <c r="K42" s="5">
        <f>I42 * J42</f>
        <v>0</v>
      </c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6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13" t="s">
        <v>19</v>
      </c>
      <c r="B70" s="113"/>
      <c r="C70" s="113"/>
      <c r="D70" s="113"/>
      <c r="E70" s="113"/>
      <c r="F70" s="113"/>
      <c r="G70" s="113"/>
      <c r="H70" s="113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67" t="s">
        <v>102</v>
      </c>
      <c r="B79" s="106"/>
      <c r="I79" s="68"/>
      <c r="J79" s="3"/>
      <c r="K79" s="14">
        <f>I79*J79</f>
        <v>0</v>
      </c>
    </row>
    <row r="80" spans="1:11" x14ac:dyDescent="0.25">
      <c r="A80" s="67" t="s">
        <v>104</v>
      </c>
      <c r="B80" s="106"/>
      <c r="I80" s="68"/>
      <c r="J80" s="3"/>
      <c r="K80" s="14">
        <f t="shared" ref="K80:K90" si="8">I80*J80</f>
        <v>0</v>
      </c>
    </row>
    <row r="81" spans="1:11" x14ac:dyDescent="0.25">
      <c r="A81" s="67" t="s">
        <v>102</v>
      </c>
      <c r="B81" s="106"/>
      <c r="I81" s="68"/>
      <c r="J81" s="3"/>
      <c r="K81" s="14">
        <f t="shared" si="8"/>
        <v>0</v>
      </c>
    </row>
    <row r="82" spans="1:11" x14ac:dyDescent="0.25">
      <c r="A82" t="s">
        <v>23</v>
      </c>
      <c r="I82" s="68"/>
      <c r="J82" s="3"/>
      <c r="K82" s="14">
        <f t="shared" si="8"/>
        <v>0</v>
      </c>
    </row>
    <row r="83" spans="1:11" x14ac:dyDescent="0.25">
      <c r="A83" t="s">
        <v>61</v>
      </c>
      <c r="I83" s="68"/>
      <c r="J83" s="3"/>
      <c r="K83" s="14">
        <f t="shared" si="8"/>
        <v>0</v>
      </c>
    </row>
    <row r="84" spans="1:11" x14ac:dyDescent="0.25">
      <c r="A84" t="s">
        <v>24</v>
      </c>
      <c r="I84" s="68"/>
      <c r="J84" s="3"/>
      <c r="K84" s="14">
        <f t="shared" si="8"/>
        <v>0</v>
      </c>
    </row>
    <row r="85" spans="1:11" x14ac:dyDescent="0.25">
      <c r="A85" t="s">
        <v>25</v>
      </c>
      <c r="I85" s="68"/>
      <c r="J85" s="3"/>
      <c r="K85" s="14">
        <f t="shared" si="8"/>
        <v>0</v>
      </c>
    </row>
    <row r="86" spans="1:11" x14ac:dyDescent="0.25">
      <c r="A86" t="s">
        <v>65</v>
      </c>
      <c r="I86" s="68"/>
      <c r="J86" s="3"/>
      <c r="K86" s="14">
        <f t="shared" si="8"/>
        <v>0</v>
      </c>
    </row>
    <row r="87" spans="1:11" x14ac:dyDescent="0.25">
      <c r="A87" t="s">
        <v>26</v>
      </c>
      <c r="I87" s="68"/>
      <c r="J87" s="3"/>
      <c r="K87" s="14">
        <f t="shared" si="8"/>
        <v>0</v>
      </c>
    </row>
    <row r="88" spans="1:11" x14ac:dyDescent="0.25">
      <c r="A88" s="113"/>
      <c r="B88" s="113"/>
      <c r="C88" s="113"/>
      <c r="D88" s="113"/>
      <c r="E88" s="113"/>
      <c r="F88" s="113"/>
      <c r="G88" s="113"/>
      <c r="H88" s="113"/>
      <c r="I88" s="69"/>
      <c r="J88" s="3"/>
      <c r="K88" s="14">
        <f t="shared" si="8"/>
        <v>0</v>
      </c>
    </row>
    <row r="89" spans="1:11" x14ac:dyDescent="0.25">
      <c r="A89" s="113"/>
      <c r="B89" s="113"/>
      <c r="C89" s="113"/>
      <c r="D89" s="113"/>
      <c r="E89" s="113"/>
      <c r="F89" s="113"/>
      <c r="G89" s="113"/>
      <c r="H89" s="113"/>
      <c r="I89" s="69"/>
      <c r="J89" s="3"/>
      <c r="K89" s="14">
        <f t="shared" si="8"/>
        <v>0</v>
      </c>
    </row>
    <row r="90" spans="1:11" x14ac:dyDescent="0.25">
      <c r="A90" s="113"/>
      <c r="B90" s="113"/>
      <c r="C90" s="113"/>
      <c r="D90" s="113"/>
      <c r="E90" s="113"/>
      <c r="F90" s="113"/>
      <c r="G90" s="113"/>
      <c r="H90" s="113"/>
      <c r="I90" s="69"/>
      <c r="J90" s="3"/>
      <c r="K90" s="14">
        <f t="shared" si="8"/>
        <v>0</v>
      </c>
    </row>
    <row r="91" spans="1:11" x14ac:dyDescent="0.25">
      <c r="A91" s="114" t="s">
        <v>1</v>
      </c>
      <c r="B91" s="114"/>
      <c r="C91" s="114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34" t="str">
        <f>IF('Year 1'!$R$14&gt;0,"Modified Indirect Cost A+B+C+D+F","Standard: Salary and Wages A+B")</f>
        <v>Standard: Salary and Wages A+B</v>
      </c>
      <c r="B102" s="134"/>
      <c r="C102" s="134"/>
      <c r="D102" s="134"/>
      <c r="E102" s="134"/>
      <c r="F102" s="134"/>
      <c r="G102" s="134"/>
      <c r="H102" s="25"/>
      <c r="I102" s="99">
        <f>IF('Year 1'!$R$14&gt;0,'Year 1'!$R$14,'Year 1'!$R$13)</f>
        <v>0.436</v>
      </c>
      <c r="J102" s="98">
        <f>IF('Year 1'!$R$14&gt;0,$K$36+$K$47+$K$60+$K$94,$K$36)</f>
        <v>0</v>
      </c>
      <c r="K102" s="98">
        <f>I102 * J102</f>
        <v>0</v>
      </c>
    </row>
    <row r="103" spans="1:11" x14ac:dyDescent="0.25">
      <c r="A103" s="124"/>
      <c r="B103" s="124"/>
      <c r="C103" s="124"/>
      <c r="D103" s="25"/>
      <c r="E103" s="25"/>
      <c r="F103" s="25"/>
      <c r="G103" s="25"/>
      <c r="H103" s="25"/>
      <c r="I103" s="99"/>
      <c r="J103" s="25"/>
      <c r="K103" s="98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39">
    <mergeCell ref="A103:C103"/>
    <mergeCell ref="A70:H70"/>
    <mergeCell ref="A88:H88"/>
    <mergeCell ref="A89:H89"/>
    <mergeCell ref="A90:H90"/>
    <mergeCell ref="A91:C91"/>
    <mergeCell ref="A102:G102"/>
    <mergeCell ref="K18:K19"/>
    <mergeCell ref="H34:J34"/>
    <mergeCell ref="G36:J36"/>
    <mergeCell ref="A41:H41"/>
    <mergeCell ref="A42:H42"/>
    <mergeCell ref="I18:I19"/>
    <mergeCell ref="J18:J19"/>
    <mergeCell ref="G19:H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7"/>
  <sheetViews>
    <sheetView workbookViewId="0">
      <selection activeCell="L50" sqref="L50"/>
    </sheetView>
  </sheetViews>
  <sheetFormatPr defaultRowHeight="15" x14ac:dyDescent="0.25"/>
  <cols>
    <col min="1" max="1" width="61.42578125" customWidth="1"/>
    <col min="2" max="3" width="16.7109375" customWidth="1"/>
    <col min="4" max="4" width="12.5703125" customWidth="1"/>
  </cols>
  <sheetData>
    <row r="1" spans="1:40" ht="35.25" customHeight="1" x14ac:dyDescent="0.25">
      <c r="A1" s="136" t="s">
        <v>53</v>
      </c>
      <c r="B1" s="136"/>
      <c r="C1" s="136"/>
    </row>
    <row r="2" spans="1:40" ht="26.25" customHeight="1" x14ac:dyDescent="0.25">
      <c r="A2" s="136" t="s">
        <v>64</v>
      </c>
      <c r="B2" s="136"/>
      <c r="C2" s="136"/>
    </row>
    <row r="3" spans="1:40" ht="15" customHeight="1" x14ac:dyDescent="0.25">
      <c r="A3" s="36"/>
      <c r="B3" s="36"/>
      <c r="C3" s="36"/>
    </row>
    <row r="4" spans="1:40" ht="15" customHeight="1" x14ac:dyDescent="0.25">
      <c r="A4" s="36"/>
      <c r="B4" s="58" t="s">
        <v>54</v>
      </c>
      <c r="C4" s="59" t="s">
        <v>12</v>
      </c>
      <c r="H4" s="137" t="s">
        <v>113</v>
      </c>
      <c r="I4" s="137"/>
      <c r="J4" s="137"/>
      <c r="K4" s="137"/>
      <c r="L4" s="137"/>
      <c r="M4" s="137"/>
      <c r="N4" s="137"/>
      <c r="O4" s="137"/>
    </row>
    <row r="5" spans="1:40" ht="15" customHeight="1" x14ac:dyDescent="0.25">
      <c r="A5" s="27"/>
      <c r="B5" s="42"/>
      <c r="C5" s="27"/>
    </row>
    <row r="6" spans="1:40" ht="15" customHeight="1" x14ac:dyDescent="0.25">
      <c r="A6" s="35" t="s">
        <v>28</v>
      </c>
      <c r="B6" s="35"/>
      <c r="C6" s="37">
        <f>'Year 1'!$K$15 + 'Year 2'!$K$15 + 'Year 3'!$K$15 + 'Year 4'!$K$15 + 'Year 5'!$K$15</f>
        <v>0</v>
      </c>
      <c r="G6" s="35" t="s">
        <v>28</v>
      </c>
      <c r="K6" s="35" t="s">
        <v>29</v>
      </c>
      <c r="O6" s="35" t="s">
        <v>56</v>
      </c>
    </row>
    <row r="7" spans="1:40" ht="15" customHeight="1" x14ac:dyDescent="0.25">
      <c r="A7" s="43"/>
      <c r="B7" s="43"/>
      <c r="C7" s="43"/>
      <c r="H7" t="s">
        <v>45</v>
      </c>
      <c r="I7" t="s">
        <v>111</v>
      </c>
      <c r="L7" t="s">
        <v>45</v>
      </c>
      <c r="M7" t="s">
        <v>111</v>
      </c>
      <c r="P7" t="s">
        <v>45</v>
      </c>
      <c r="Q7" t="s">
        <v>111</v>
      </c>
    </row>
    <row r="8" spans="1:40" ht="15" customHeight="1" x14ac:dyDescent="0.25">
      <c r="A8" s="35" t="s">
        <v>29</v>
      </c>
      <c r="B8" s="35"/>
      <c r="C8" s="37">
        <f>'Year 1'!$K$34 + 'Year 2'!$K$34 + 'Year 3'!$K$34 + 'Year 4'!$K$34 + 'Year 5'!$K$34</f>
        <v>0</v>
      </c>
      <c r="H8" s="5">
        <f>'Year 1'!I8</f>
        <v>0</v>
      </c>
      <c r="I8" s="5">
        <f>'Year 2'!I8+'Year 3'!I8+'Year 4'!I8+'Year 5'!I8</f>
        <v>0</v>
      </c>
      <c r="L8" s="5">
        <f>'Year 1'!I21</f>
        <v>0</v>
      </c>
      <c r="M8" s="5">
        <f>'Year 2'!I21+'Year 3'!I21+'Year 4'!I21+'Year 5'!I21</f>
        <v>0</v>
      </c>
      <c r="P8">
        <f>'Year 1'!K47</f>
        <v>0</v>
      </c>
      <c r="Q8">
        <f>'Year 2'!K47+'Year 3'!K47+'Year 4'!K47+'Year 5'!K47</f>
        <v>0</v>
      </c>
    </row>
    <row r="9" spans="1:40" ht="15" customHeight="1" x14ac:dyDescent="0.25">
      <c r="A9" s="35"/>
      <c r="B9" s="44"/>
      <c r="C9" s="45"/>
      <c r="H9" s="5">
        <f>'Year 1'!I9</f>
        <v>0</v>
      </c>
      <c r="I9" s="5">
        <f>'Year 2'!I9+'Year 3'!I9+'Year 4'!I9+'Year 5'!I9</f>
        <v>0</v>
      </c>
      <c r="L9" s="5">
        <f>'Year 1'!I22</f>
        <v>0</v>
      </c>
      <c r="M9" s="5">
        <f>'Year 2'!I22+'Year 3'!I22+'Year 4'!I22+'Year 5'!I22</f>
        <v>0</v>
      </c>
      <c r="AN9" s="35"/>
    </row>
    <row r="10" spans="1:40" s="1" customFormat="1" ht="15" customHeight="1" x14ac:dyDescent="0.25">
      <c r="A10" s="51" t="s">
        <v>7</v>
      </c>
      <c r="B10" s="53">
        <f>'Year 1'!$C$34 + 'Year 2'!$C$34 + 'Year 3'!$C$34 + 'Year 4'!$C$34 + 'Year 5'!$C$34</f>
        <v>0</v>
      </c>
      <c r="C10" s="45"/>
      <c r="H10" s="5">
        <f>'Year 1'!I10</f>
        <v>0</v>
      </c>
      <c r="I10" s="5">
        <f>'Year 2'!I10+'Year 3'!I10+'Year 4'!I10+'Year 5'!I10</f>
        <v>0</v>
      </c>
      <c r="L10" s="5">
        <f>'Year 1'!I23</f>
        <v>0</v>
      </c>
      <c r="M10" s="5">
        <f>'Year 2'!I23+'Year 3'!I23+'Year 4'!I23+'Year 5'!I23</f>
        <v>0</v>
      </c>
      <c r="O10" s="40" t="s">
        <v>31</v>
      </c>
      <c r="P10"/>
      <c r="Q10"/>
    </row>
    <row r="11" spans="1:40" s="1" customFormat="1" ht="15" customHeight="1" x14ac:dyDescent="0.25">
      <c r="A11" s="39"/>
      <c r="B11" s="46"/>
      <c r="C11" s="45"/>
      <c r="H11" s="5">
        <f>'Year 1'!I11</f>
        <v>0</v>
      </c>
      <c r="I11" s="5">
        <f>'Year 2'!I11+'Year 3'!I11+'Year 4'!I11+'Year 5'!I11</f>
        <v>0</v>
      </c>
      <c r="L11" s="5">
        <f>'Year 1'!I24</f>
        <v>0</v>
      </c>
      <c r="M11" s="5">
        <f>'Year 2'!I24+'Year 3'!I24+'Year 4'!I24+'Year 5'!I24</f>
        <v>0</v>
      </c>
      <c r="O11"/>
      <c r="P11" t="s">
        <v>45</v>
      </c>
      <c r="Q11" t="s">
        <v>111</v>
      </c>
      <c r="AN11" s="43"/>
    </row>
    <row r="12" spans="1:40" s="1" customFormat="1" ht="15" customHeight="1" x14ac:dyDescent="0.25">
      <c r="A12" s="38" t="s">
        <v>55</v>
      </c>
      <c r="B12" s="38"/>
      <c r="C12" s="47">
        <f>$C$6 + $C$8</f>
        <v>0</v>
      </c>
      <c r="D12" s="18"/>
      <c r="H12" s="5">
        <f>'Year 1'!I12</f>
        <v>0</v>
      </c>
      <c r="I12" s="5">
        <f>'Year 2'!I12+'Year 3'!I12+'Year 4'!I12+'Year 5'!I12</f>
        <v>0</v>
      </c>
      <c r="L12" s="5">
        <f>'Year 1'!I25</f>
        <v>0</v>
      </c>
      <c r="M12" s="5">
        <f>'Year 2'!I25+'Year 3'!I25+'Year 4'!I25+'Year 5'!I25</f>
        <v>0</v>
      </c>
      <c r="O12"/>
      <c r="P12">
        <f>'Year 1'!K60</f>
        <v>0</v>
      </c>
      <c r="Q12">
        <f>'Year 2'!K60+'Year 3'!K60+'Year 4'!K60+'Year 5'!K60</f>
        <v>0</v>
      </c>
    </row>
    <row r="13" spans="1:40" ht="15" customHeight="1" x14ac:dyDescent="0.25">
      <c r="A13" s="43"/>
      <c r="B13" s="43"/>
      <c r="C13" s="43"/>
      <c r="H13" s="5">
        <f>'Year 1'!I13</f>
        <v>0</v>
      </c>
      <c r="I13" s="5">
        <f>'Year 2'!I13+'Year 3'!I13+'Year 4'!I13+'Year 5'!I13</f>
        <v>0</v>
      </c>
      <c r="L13" s="5">
        <f>'Year 1'!I26</f>
        <v>0</v>
      </c>
      <c r="M13" s="5">
        <f>'Year 2'!I26+'Year 3'!I26+'Year 4'!I26+'Year 5'!I26</f>
        <v>0</v>
      </c>
    </row>
    <row r="14" spans="1:40" ht="15" customHeight="1" x14ac:dyDescent="0.25">
      <c r="A14" s="35" t="s">
        <v>56</v>
      </c>
      <c r="B14" s="43"/>
      <c r="C14" s="37">
        <f>'Year 1'!$K$47 + 'Year 2'!$K$47 + 'Year 3'!$K$47 + 'Year 4'!$K$47 + 'Year 5'!$K$47</f>
        <v>0</v>
      </c>
      <c r="G14" t="s">
        <v>108</v>
      </c>
      <c r="H14" s="5">
        <f>SUM(H8:H13)</f>
        <v>0</v>
      </c>
      <c r="I14" s="5">
        <f>SUM(I8:I13)</f>
        <v>0</v>
      </c>
      <c r="K14" t="s">
        <v>108</v>
      </c>
      <c r="L14" s="5">
        <f>SUM(L8:L13)</f>
        <v>0</v>
      </c>
      <c r="M14" s="5">
        <f>SUM(M8:M13)</f>
        <v>0</v>
      </c>
      <c r="O14" s="40" t="s">
        <v>32</v>
      </c>
    </row>
    <row r="15" spans="1:40" ht="15" customHeight="1" x14ac:dyDescent="0.25">
      <c r="A15" s="43"/>
      <c r="B15" s="43"/>
      <c r="C15" s="43"/>
      <c r="H15" s="5"/>
      <c r="P15" t="s">
        <v>45</v>
      </c>
      <c r="Q15" t="s">
        <v>111</v>
      </c>
    </row>
    <row r="16" spans="1:40" ht="15" customHeight="1" x14ac:dyDescent="0.25">
      <c r="A16" s="40" t="s">
        <v>31</v>
      </c>
      <c r="B16" s="43"/>
      <c r="C16" s="37">
        <f>SUM(B18 + B19)</f>
        <v>0</v>
      </c>
      <c r="G16" s="5"/>
      <c r="H16" s="5"/>
      <c r="P16">
        <f>'Year 1'!K73</f>
        <v>0</v>
      </c>
      <c r="Q16">
        <f>'Year 2'!K73+'Year 3'!K73+'Year 4'!K73+'Year 5'!K73</f>
        <v>0</v>
      </c>
    </row>
    <row r="17" spans="1:17" ht="15" customHeight="1" x14ac:dyDescent="0.25">
      <c r="A17" s="40"/>
      <c r="B17" s="43"/>
      <c r="C17" s="43"/>
      <c r="G17" t="s">
        <v>112</v>
      </c>
      <c r="H17" s="5">
        <f>'Year 1'!J8</f>
        <v>0</v>
      </c>
      <c r="I17" s="5">
        <f>'Year 2'!J8+'Year 3'!J8+'Year 4'!J8+'Year 5'!J8</f>
        <v>0</v>
      </c>
      <c r="L17" s="5">
        <f>'Year 1'!J21</f>
        <v>0</v>
      </c>
      <c r="M17" s="5">
        <f>'Year 2'!J21+'Year 3'!J21+'Year 4'!J21+'Year 5'!J21</f>
        <v>0</v>
      </c>
    </row>
    <row r="18" spans="1:17" ht="15" customHeight="1" x14ac:dyDescent="0.25">
      <c r="A18" s="51" t="s">
        <v>57</v>
      </c>
      <c r="B18" s="41">
        <f>'Year 1'!$K$52 + 'Year 2'!$K$52 + 'Year 3'!$K$52 + 'Year 4'!$K$52 + 'Year 5'!$K$52</f>
        <v>0</v>
      </c>
      <c r="C18" s="43"/>
      <c r="H18" s="5">
        <f>'Year 1'!J9</f>
        <v>0</v>
      </c>
      <c r="I18" s="5">
        <f>'Year 2'!J9+'Year 3'!J9+'Year 4'!J9+'Year 5'!J9</f>
        <v>0</v>
      </c>
      <c r="L18" s="5">
        <f>'Year 1'!J22</f>
        <v>0</v>
      </c>
      <c r="M18" s="5">
        <f>'Year 2'!J22+'Year 3'!J22+'Year 4'!J22+'Year 5'!J22</f>
        <v>0</v>
      </c>
      <c r="O18" s="35" t="s">
        <v>33</v>
      </c>
    </row>
    <row r="19" spans="1:17" ht="15" customHeight="1" x14ac:dyDescent="0.25">
      <c r="A19" s="51" t="s">
        <v>58</v>
      </c>
      <c r="B19" s="41">
        <f>'Year 1'!$K$57 + 'Year 2'!$K$57 + 'Year 3'!$K$57 + 'Year 4'!$K$57 + 'Year 5'!$K$57</f>
        <v>0</v>
      </c>
      <c r="C19" s="43"/>
      <c r="H19" s="5">
        <f>'Year 1'!J10</f>
        <v>0</v>
      </c>
      <c r="I19" s="5">
        <f>'Year 2'!J10+'Year 3'!J10+'Year 4'!J10+'Year 5'!J10</f>
        <v>0</v>
      </c>
      <c r="L19" s="5">
        <f>'Year 1'!J23</f>
        <v>0</v>
      </c>
      <c r="M19" s="5">
        <f>'Year 2'!J23+'Year 3'!J23+'Year 4'!J23+'Year 5'!J23</f>
        <v>0</v>
      </c>
      <c r="P19" t="s">
        <v>45</v>
      </c>
      <c r="Q19" t="s">
        <v>111</v>
      </c>
    </row>
    <row r="20" spans="1:17" ht="15" customHeight="1" x14ac:dyDescent="0.25">
      <c r="A20" s="43"/>
      <c r="B20" s="43"/>
      <c r="C20" s="43"/>
      <c r="H20" s="5">
        <f>'Year 1'!J11</f>
        <v>0</v>
      </c>
      <c r="I20" s="5">
        <f>'Year 2'!J11+'Year 3'!J11+'Year 4'!J11+'Year 5'!J11</f>
        <v>0</v>
      </c>
      <c r="L20" s="5">
        <f>'Year 1'!J24</f>
        <v>0</v>
      </c>
      <c r="M20" s="5">
        <f>'Year 2'!J24+'Year 3'!J24+'Year 4'!J24+'Year 5'!J24</f>
        <v>0</v>
      </c>
      <c r="P20">
        <f>'Year 1'!K94</f>
        <v>0</v>
      </c>
      <c r="Q20">
        <f>'Year 2'!K94+'Year 3'!K94+'Year 4'!K94+'Year 5'!K94</f>
        <v>0</v>
      </c>
    </row>
    <row r="21" spans="1:17" ht="15" customHeight="1" x14ac:dyDescent="0.25">
      <c r="A21" s="40" t="s">
        <v>32</v>
      </c>
      <c r="B21" s="43"/>
      <c r="C21" s="37">
        <f>SUM(B23:B27)</f>
        <v>0</v>
      </c>
      <c r="H21" s="5">
        <f>'Year 1'!J12</f>
        <v>0</v>
      </c>
      <c r="I21" s="5">
        <f>'Year 2'!J12+'Year 3'!J12+'Year 4'!J12+'Year 5'!J12</f>
        <v>0</v>
      </c>
      <c r="L21" s="5">
        <f>'Year 1'!J25</f>
        <v>0</v>
      </c>
      <c r="M21" s="5">
        <f>'Year 2'!J25+'Year 3'!J25+'Year 4'!J25+'Year 5'!J25</f>
        <v>0</v>
      </c>
    </row>
    <row r="22" spans="1:17" ht="15" customHeight="1" x14ac:dyDescent="0.25">
      <c r="A22" s="43"/>
      <c r="B22" s="43"/>
      <c r="C22" s="43"/>
      <c r="H22" s="5">
        <f>'Year 1'!J13</f>
        <v>0</v>
      </c>
      <c r="I22" s="5">
        <f>'Year 2'!J13+'Year 3'!J13+'Year 4'!J13+'Year 5'!J13</f>
        <v>0</v>
      </c>
      <c r="L22" s="5">
        <f>'Year 1'!J26</f>
        <v>0</v>
      </c>
      <c r="M22" s="5">
        <f>'Year 2'!J26+'Year 3'!J26+'Year 4'!J26+'Year 5'!J26</f>
        <v>0</v>
      </c>
      <c r="O22" s="35" t="s">
        <v>62</v>
      </c>
    </row>
    <row r="23" spans="1:17" ht="15" customHeight="1" x14ac:dyDescent="0.25">
      <c r="A23" s="51" t="s">
        <v>16</v>
      </c>
      <c r="B23" s="41">
        <f>'Year 1'!$K$66 + 'Year 2'!$K$66 + 'Year 3'!$K$66 + 'Year 4'!$K$66 + 'Year 5'!$K$66</f>
        <v>0</v>
      </c>
      <c r="C23" s="48"/>
      <c r="G23" t="s">
        <v>108</v>
      </c>
      <c r="H23" s="5">
        <f>SUM(H17:H22)</f>
        <v>0</v>
      </c>
      <c r="I23" s="5">
        <f>SUM(I17:I22)</f>
        <v>0</v>
      </c>
      <c r="K23" t="s">
        <v>108</v>
      </c>
      <c r="L23" s="5">
        <f>SUM(L17:L22)</f>
        <v>0</v>
      </c>
      <c r="M23" s="5">
        <f>SUM(M17:M22)</f>
        <v>0</v>
      </c>
      <c r="P23" t="s">
        <v>45</v>
      </c>
      <c r="Q23" t="s">
        <v>111</v>
      </c>
    </row>
    <row r="24" spans="1:17" ht="15" customHeight="1" x14ac:dyDescent="0.25">
      <c r="A24" s="51" t="s">
        <v>17</v>
      </c>
      <c r="B24" s="41">
        <f>'Year 1'!$K$67 + 'Year 2'!$K$67 + 'Year 3'!$K$67 + 'Year 4'!$K$67 + 'Year 5'!$K$67</f>
        <v>0</v>
      </c>
      <c r="C24" s="48"/>
      <c r="H24" s="5"/>
      <c r="I24" s="5"/>
      <c r="L24" s="5"/>
      <c r="M24" s="5"/>
      <c r="P24">
        <f>'Year 1'!K96</f>
        <v>0</v>
      </c>
      <c r="Q24">
        <f>'Year 2'!K96+'Year 3'!K96+'Year 4'!K96+'Year 5'!K96</f>
        <v>0</v>
      </c>
    </row>
    <row r="25" spans="1:17" ht="15" customHeight="1" x14ac:dyDescent="0.25">
      <c r="A25" s="51" t="s">
        <v>13</v>
      </c>
      <c r="B25" s="41">
        <f>'Year 1'!$K$68 + 'Year 2'!$K$68 + 'Year 3'!$K$68 + 'Year 4'!$K$68 + 'Year 5'!$K$68</f>
        <v>0</v>
      </c>
      <c r="C25" s="48"/>
    </row>
    <row r="26" spans="1:17" ht="15" customHeight="1" x14ac:dyDescent="0.25">
      <c r="A26" s="51" t="s">
        <v>18</v>
      </c>
      <c r="B26" s="41">
        <f>'Year 1'!$K$69 + 'Year 2'!$K$69 + 'Year 3'!$K$69 + 'Year 4'!$K$69 + 'Year 5'!$K$69</f>
        <v>0</v>
      </c>
      <c r="C26" s="48"/>
      <c r="O26" s="35" t="str">
        <f>IF('Year 1'!$R$14&gt;0,"H.  Indirect Costs (Modified Rate)","H.  Indirect Costs (Standard Rate)")</f>
        <v>H.  Indirect Costs (Standard Rate)</v>
      </c>
    </row>
    <row r="27" spans="1:17" ht="15" customHeight="1" x14ac:dyDescent="0.25">
      <c r="A27" s="52" t="s">
        <v>59</v>
      </c>
      <c r="B27" s="41">
        <f>'Year 1'!$K$70 + 'Year 2'!$K$70 + 'Year 3'!$K$70 + 'Year 4'!$K$70 + 'Year 5'!$K$70</f>
        <v>0</v>
      </c>
      <c r="C27" s="48"/>
      <c r="P27" t="s">
        <v>45</v>
      </c>
      <c r="Q27" t="s">
        <v>111</v>
      </c>
    </row>
    <row r="28" spans="1:17" ht="15" customHeight="1" x14ac:dyDescent="0.25">
      <c r="A28" s="52"/>
      <c r="B28" s="41"/>
      <c r="C28" s="48"/>
      <c r="P28">
        <f>'Year 1'!K106</f>
        <v>0</v>
      </c>
      <c r="Q28">
        <f>'Year 2'!K106+'Year 3'!K106+'Year 4'!K106+'Year 5'!K106</f>
        <v>0</v>
      </c>
    </row>
    <row r="29" spans="1:17" ht="15" customHeight="1" x14ac:dyDescent="0.25">
      <c r="A29" s="52" t="s">
        <v>60</v>
      </c>
      <c r="B29" s="53">
        <f>'Year 1'!$C$73 + 'Year 2'!$C$73 + 'Year 3'!$C$73 + 'Year 4'!$C$73 + 'Year 5'!$C$73</f>
        <v>0</v>
      </c>
      <c r="C29" s="48"/>
    </row>
    <row r="30" spans="1:17" ht="15" customHeight="1" x14ac:dyDescent="0.25">
      <c r="A30" s="43"/>
      <c r="B30" s="43"/>
      <c r="C30" s="50"/>
      <c r="O30" s="35" t="s">
        <v>81</v>
      </c>
    </row>
    <row r="31" spans="1:17" ht="15" customHeight="1" x14ac:dyDescent="0.25">
      <c r="A31" s="35" t="s">
        <v>33</v>
      </c>
      <c r="B31" s="35"/>
      <c r="C31" s="37">
        <f>SUM(B33:B42)</f>
        <v>0</v>
      </c>
      <c r="O31" s="35"/>
      <c r="P31" t="s">
        <v>45</v>
      </c>
      <c r="Q31" t="s">
        <v>111</v>
      </c>
    </row>
    <row r="32" spans="1:17" ht="15" customHeight="1" x14ac:dyDescent="0.25">
      <c r="A32" s="43"/>
      <c r="B32" s="43"/>
      <c r="C32" s="43"/>
      <c r="P32">
        <f>'Year 1'!K108</f>
        <v>0</v>
      </c>
      <c r="Q32">
        <f>'Year 2'!K108+'Year 3'!K108+'Year 4'!K108+'Year 5'!K108</f>
        <v>0</v>
      </c>
    </row>
    <row r="33" spans="1:17" ht="15" customHeight="1" x14ac:dyDescent="0.25">
      <c r="A33" s="54" t="s">
        <v>22</v>
      </c>
      <c r="B33" s="41">
        <f>('Year 1'!$K$79 + 'Year 2'!$K$79 + 'Year 3'!$K$79 + 'Year 4'!$K$79 + 'Year 5'!$K$79) + ('Year 1'!$K$80 + 'Year 2'!$K$80 + 'Year 3'!$K$80 + 'Year 4'!$K$80 + 'Year 5'!$K$80) + ('Year 1'!$K$81 + 'Year 2'!$K$81 + 'Year 3'!$K$81 + 'Year 4'!$K$81 + 'Year 5'!$K$81)</f>
        <v>0</v>
      </c>
      <c r="C33" s="48"/>
    </row>
    <row r="34" spans="1:17" ht="15" customHeight="1" x14ac:dyDescent="0.25">
      <c r="A34" s="54" t="s">
        <v>23</v>
      </c>
      <c r="B34" s="41">
        <f>'Year 1'!$K$82 + 'Year 2'!$K$82 + 'Year 3'!$K$82 + 'Year 4'!$K$82 + 'Year 5'!$K$82</f>
        <v>0</v>
      </c>
      <c r="C34" s="48"/>
      <c r="O34" s="35" t="s">
        <v>84</v>
      </c>
    </row>
    <row r="35" spans="1:17" ht="15" customHeight="1" x14ac:dyDescent="0.25">
      <c r="A35" s="54" t="s">
        <v>61</v>
      </c>
      <c r="B35" s="41">
        <f>'Year 1'!$K$83 + 'Year 2'!$K$83 + 'Year 3'!$K$83 + 'Year 4'!$K$83 + 'Year 5'!$K$83</f>
        <v>0</v>
      </c>
      <c r="C35" s="48"/>
      <c r="P35" t="s">
        <v>45</v>
      </c>
      <c r="Q35" t="s">
        <v>111</v>
      </c>
    </row>
    <row r="36" spans="1:17" ht="15" customHeight="1" x14ac:dyDescent="0.25">
      <c r="A36" s="54" t="s">
        <v>24</v>
      </c>
      <c r="B36" s="41">
        <f>'Year 1'!$K$84 + 'Year 2'!$K$84 + 'Year 3'!$K$84 + 'Year 4'!$K$84 + 'Year 5'!$K$84</f>
        <v>0</v>
      </c>
      <c r="C36" s="48"/>
      <c r="P36">
        <f>'Year 1'!K110</f>
        <v>0</v>
      </c>
      <c r="Q36">
        <f>'Year 2'!K110+'Year 3'!K110+'Year 4'!K110+'Year 5'!K110</f>
        <v>0</v>
      </c>
    </row>
    <row r="37" spans="1:17" ht="15" customHeight="1" x14ac:dyDescent="0.25">
      <c r="A37" s="54" t="s">
        <v>25</v>
      </c>
      <c r="B37" s="41">
        <f>'Year 1'!$K$85 + 'Year 2'!$K$85 + 'Year 3'!$K$85 + 'Year 4'!$K$85 + 'Year 5'!$K$85</f>
        <v>0</v>
      </c>
      <c r="C37" s="48"/>
    </row>
    <row r="38" spans="1:17" ht="15" customHeight="1" x14ac:dyDescent="0.25">
      <c r="A38" s="54" t="s">
        <v>65</v>
      </c>
      <c r="B38" s="41">
        <f>'Year 1'!$K$86 + 'Year 2'!$K$86 + 'Year 3'!$K$86 + 'Year 4'!$K$86 + 'Year 5'!$K$86</f>
        <v>0</v>
      </c>
      <c r="C38" s="48"/>
      <c r="O38" s="35" t="s">
        <v>85</v>
      </c>
    </row>
    <row r="39" spans="1:17" ht="15" customHeight="1" x14ac:dyDescent="0.25">
      <c r="A39" s="54" t="s">
        <v>26</v>
      </c>
      <c r="B39" s="41">
        <f>'Year 1'!$K$87 + 'Year 2'!$K$87 + 'Year 3'!$K$87 + 'Year 4'!$K$87 + 'Year 5'!$K$87</f>
        <v>0</v>
      </c>
      <c r="C39" s="48"/>
      <c r="P39" t="s">
        <v>45</v>
      </c>
      <c r="Q39" t="s">
        <v>111</v>
      </c>
    </row>
    <row r="40" spans="1:17" ht="15" customHeight="1" x14ac:dyDescent="0.25">
      <c r="A40" s="55" t="s">
        <v>43</v>
      </c>
      <c r="B40" s="41">
        <f>'Year 1'!$K$88 + 'Year 2'!$K$88 + 'Year 3'!$K$88 + 'Year 4'!$K$88 + 'Year 5'!$K$88</f>
        <v>0</v>
      </c>
      <c r="C40" s="48"/>
      <c r="P40">
        <f>'Year 1'!K112</f>
        <v>0</v>
      </c>
      <c r="Q40">
        <f>'Year 2'!K112+'Year 3'!K112+'Year 4'!K112+'Year 5'!K112</f>
        <v>0</v>
      </c>
    </row>
    <row r="41" spans="1:17" ht="15" customHeight="1" x14ac:dyDescent="0.25">
      <c r="A41" s="55" t="s">
        <v>80</v>
      </c>
      <c r="B41" s="41">
        <f>'Year 1'!$K$89 + 'Year 2'!$K$89 + 'Year 3'!$K$89 + 'Year 4'!$K$89 + 'Year 5'!$K$89</f>
        <v>0</v>
      </c>
      <c r="C41" s="48"/>
    </row>
    <row r="42" spans="1:17" ht="15" customHeight="1" x14ac:dyDescent="0.25">
      <c r="A42" s="55" t="s">
        <v>44</v>
      </c>
      <c r="B42" s="41">
        <f>'Year 1'!$K$90 + 'Year 2'!$K$90 + 'Year 3'!$K$90 + 'Year 4'!$K$90 + 'Year 5'!$K$90</f>
        <v>0</v>
      </c>
      <c r="C42" s="48"/>
      <c r="O42" s="35" t="s">
        <v>41</v>
      </c>
    </row>
    <row r="43" spans="1:17" ht="15" customHeight="1" x14ac:dyDescent="0.25">
      <c r="A43" s="43"/>
      <c r="B43" s="43"/>
      <c r="C43" s="43"/>
      <c r="P43" t="s">
        <v>45</v>
      </c>
      <c r="Q43" t="s">
        <v>111</v>
      </c>
    </row>
    <row r="44" spans="1:17" ht="15" customHeight="1" x14ac:dyDescent="0.25">
      <c r="A44" s="35" t="s">
        <v>62</v>
      </c>
      <c r="B44" s="43"/>
      <c r="C44" s="37">
        <f>$C$12 + $C$14 + $C$16 + $C$21 + $C$31</f>
        <v>0</v>
      </c>
      <c r="P44">
        <f>'Year 1'!K114</f>
        <v>0</v>
      </c>
      <c r="Q44">
        <f>'Year 2'!K114+'Year 3'!K114+'Year 4'!K114+'Year 5'!K114</f>
        <v>0</v>
      </c>
    </row>
    <row r="45" spans="1:17" ht="15" customHeight="1" x14ac:dyDescent="0.25">
      <c r="A45" s="43"/>
      <c r="B45" s="43"/>
      <c r="C45" s="43"/>
    </row>
    <row r="46" spans="1:17" ht="15" customHeight="1" x14ac:dyDescent="0.25">
      <c r="A46" s="35" t="str">
        <f>IF('Year 1'!$R$14&gt;0,"H.  Indirect Costs (Modified Rate)","H.  Indirect Costs (Standard Rate)")</f>
        <v>H.  Indirect Costs (Standard Rate)</v>
      </c>
      <c r="B46" s="101"/>
      <c r="C46" s="37">
        <f>'Year 1'!$K$106 + 'Year 2'!$K$106 + 'Year 3'!$K$106 + 'Year 4'!$K$106 + 'Year 5'!$K$106</f>
        <v>0</v>
      </c>
    </row>
    <row r="47" spans="1:17" ht="15" customHeight="1" x14ac:dyDescent="0.25">
      <c r="A47" s="43"/>
      <c r="B47" s="43"/>
      <c r="C47" s="43"/>
    </row>
    <row r="48" spans="1:17" ht="15" customHeight="1" x14ac:dyDescent="0.25">
      <c r="A48" s="35" t="s">
        <v>81</v>
      </c>
      <c r="B48" s="43"/>
      <c r="C48" s="37">
        <f>$C$44 + $C$46</f>
        <v>0</v>
      </c>
    </row>
    <row r="49" spans="1:3" ht="15" customHeight="1" x14ac:dyDescent="0.25">
      <c r="A49" s="35"/>
      <c r="B49" s="43"/>
      <c r="C49" s="37"/>
    </row>
    <row r="50" spans="1:3" ht="15" customHeight="1" x14ac:dyDescent="0.25">
      <c r="A50" s="35" t="s">
        <v>84</v>
      </c>
      <c r="B50" s="43"/>
      <c r="C50" s="37">
        <f>'Year 1'!$K$110 + 'Year 2'!$K$110 + 'Year 3'!$K$110 + 'Year 4'!$K$110 + 'Year 5'!$K$110</f>
        <v>0</v>
      </c>
    </row>
    <row r="51" spans="1:3" ht="15" customHeight="1" x14ac:dyDescent="0.25">
      <c r="A51" s="35"/>
      <c r="B51" s="43"/>
      <c r="C51" s="37"/>
    </row>
    <row r="52" spans="1:3" ht="15" customHeight="1" x14ac:dyDescent="0.25">
      <c r="A52" s="35" t="s">
        <v>85</v>
      </c>
      <c r="B52" s="43"/>
      <c r="C52" s="37">
        <f>$C$48 + $C$50</f>
        <v>0</v>
      </c>
    </row>
    <row r="53" spans="1:3" ht="15" customHeight="1" x14ac:dyDescent="0.25">
      <c r="A53" s="43"/>
      <c r="B53" s="43"/>
      <c r="C53" s="43"/>
    </row>
    <row r="54" spans="1:3" ht="15" customHeight="1" x14ac:dyDescent="0.25">
      <c r="A54" s="35" t="s">
        <v>41</v>
      </c>
      <c r="B54" s="43"/>
      <c r="C54" s="37">
        <f>'Year 1'!$K$114 + 'Year 2'!$K$114 + 'Year 3'!$K$114 + 'Year 4'!$K$114 + 'Year 5'!$K$114</f>
        <v>0</v>
      </c>
    </row>
    <row r="55" spans="1:3" ht="15" customHeight="1" x14ac:dyDescent="0.25">
      <c r="A55" s="35"/>
      <c r="B55" s="43"/>
      <c r="C55" s="57"/>
    </row>
    <row r="56" spans="1:3" ht="15" customHeight="1" x14ac:dyDescent="0.25">
      <c r="A56" s="35"/>
      <c r="B56" s="43"/>
      <c r="C56" s="37"/>
    </row>
    <row r="57" spans="1:3" ht="15" customHeight="1" x14ac:dyDescent="0.25">
      <c r="A57" s="56" t="s">
        <v>63</v>
      </c>
      <c r="B57" s="43"/>
      <c r="C57" s="49">
        <f>$C$52 + $C$54</f>
        <v>0</v>
      </c>
    </row>
  </sheetData>
  <mergeCells count="3">
    <mergeCell ref="A1:C1"/>
    <mergeCell ref="A2:C2"/>
    <mergeCell ref="H4:O4"/>
  </mergeCells>
  <printOptions horizontalCentered="1"/>
  <pageMargins left="0.7" right="0.7" top="0.75" bottom="0.5" header="0.3" footer="0.3"/>
  <pageSetup orientation="landscape" horizontalDpi="0" verticalDpi="0" r:id="rId1"/>
  <headerFooter>
    <oddFooter>&amp;C&amp;F
&amp;A&amp;RPage &amp;P of &amp;N</oddFooter>
  </headerFooter>
  <rowBreaks count="1" manualBreakCount="1">
    <brk id="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eec67f9-53f3-4c37-85d5-845624096b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848CB147B954386A5E9EA238E1633" ma:contentTypeVersion="14" ma:contentTypeDescription="Create a new document." ma:contentTypeScope="" ma:versionID="f27f65fc62fff0eefd6a6ebafd63de02">
  <xsd:schema xmlns:xsd="http://www.w3.org/2001/XMLSchema" xmlns:xs="http://www.w3.org/2001/XMLSchema" xmlns:p="http://schemas.microsoft.com/office/2006/metadata/properties" xmlns:ns3="4eec67f9-53f3-4c37-85d5-845624096b29" xmlns:ns4="1fe7fffd-083b-42d0-a6ab-8116637d6022" targetNamespace="http://schemas.microsoft.com/office/2006/metadata/properties" ma:root="true" ma:fieldsID="85c66778cbf5759304827fcdafda1cce" ns3:_="" ns4:_="">
    <xsd:import namespace="4eec67f9-53f3-4c37-85d5-845624096b29"/>
    <xsd:import namespace="1fe7fffd-083b-42d0-a6ab-8116637d60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c67f9-53f3-4c37-85d5-845624096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7fffd-083b-42d0-a6ab-8116637d6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6B824E-A4B5-4E45-9C33-A40819F016AE}">
  <ds:schemaRefs>
    <ds:schemaRef ds:uri="http://purl.org/dc/terms/"/>
    <ds:schemaRef ds:uri="4eec67f9-53f3-4c37-85d5-845624096b29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1fe7fffd-083b-42d0-a6ab-8116637d6022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DDD83B1-5604-49DC-B76C-F5CAFE252C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71B844-BDF3-4537-BD2B-DB6362BF5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c67f9-53f3-4c37-85d5-845624096b29"/>
    <ds:schemaRef ds:uri="1fe7fffd-083b-42d0-a6ab-8116637d6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Year 1</vt:lpstr>
      <vt:lpstr>Year 2</vt:lpstr>
      <vt:lpstr>Year 3</vt:lpstr>
      <vt:lpstr>Year 4</vt:lpstr>
      <vt:lpstr>Year 5</vt:lpstr>
      <vt:lpstr>Cumulative</vt:lpstr>
      <vt:lpstr>Cumulative!Print_Area</vt:lpstr>
      <vt:lpstr>'Year 1'!Print_Area</vt:lpstr>
      <vt:lpstr>'Year 2'!Print_Area</vt:lpstr>
      <vt:lpstr>'Year 3'!Print_Area</vt:lpstr>
      <vt:lpstr>'Year 4'!Print_Area</vt:lpstr>
      <vt:lpstr>'Year 5'!Print_Area</vt:lpstr>
      <vt:lpstr>Cumulative!Print_Titles</vt:lpstr>
      <vt:lpstr>'Year 1'!Print_Titles</vt:lpstr>
      <vt:lpstr>'Year 2'!Print_Titles</vt:lpstr>
      <vt:lpstr>'Year 3'!Print_Titles</vt:lpstr>
      <vt:lpstr>'Year 4'!Print_Titles</vt:lpstr>
      <vt:lpstr>'Year 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Gurley, John D</cp:lastModifiedBy>
  <cp:lastPrinted>2014-08-14T22:04:22Z</cp:lastPrinted>
  <dcterms:created xsi:type="dcterms:W3CDTF">2014-02-25T22:23:43Z</dcterms:created>
  <dcterms:modified xsi:type="dcterms:W3CDTF">2023-01-24T18:39:48Z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0x01010002B848CB147B954386A5E9EA238E1633</vt:lpwstr>
  </property>
</Properties>
</file>